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3F0B167E-E14A-4398-81A2-4EB34B517A7F}" xr6:coauthVersionLast="47" xr6:coauthVersionMax="47" xr10:uidLastSave="{00000000-0000-0000-0000-000000000000}"/>
  <bookViews>
    <workbookView xWindow="-120" yWindow="-120" windowWidth="29040" windowHeight="15840" xr2:uid="{3764B125-DBC0-4777-A8B8-D9272BAC823D}"/>
  </bookViews>
  <sheets>
    <sheet name="デイサービス用" sheetId="23" r:id="rId1"/>
    <sheet name="普通メニュー前半" sheetId="2" r:id="rId2"/>
    <sheet name="普通メニュー後半" sheetId="3" r:id="rId3"/>
    <sheet name="施設メニュー前半" sheetId="21" r:id="rId4"/>
    <sheet name="施設メニュー後半" sheetId="22" r:id="rId5"/>
    <sheet name="小町メニュー前半" sheetId="15" r:id="rId6"/>
    <sheet name="小町メニュー後半" sheetId="16" r:id="rId7"/>
    <sheet name="小町大メニュー前半" sheetId="17" r:id="rId8"/>
    <sheet name="小町大メニュー後半" sheetId="18" r:id="rId9"/>
    <sheet name="指定配食メニュー前半" sheetId="4" r:id="rId10"/>
    <sheet name="指定配食メニュー後半" sheetId="5" r:id="rId11"/>
    <sheet name="配食（分量)1.1~1.7" sheetId="6" r:id="rId12"/>
    <sheet name="配食（分量)1.8~1.14" sheetId="7" r:id="rId13"/>
    <sheet name="配食（分量)1.15~1.21" sheetId="8" r:id="rId14"/>
    <sheet name="配食（分量)1.22~1.28" sheetId="9" r:id="rId15"/>
    <sheet name="配食（分量)1.29~.31" sheetId="10" r:id="rId16"/>
    <sheet name="北九州市" sheetId="11" r:id="rId17"/>
    <sheet name="使用食材・アレルギー" sheetId="12" r:id="rId18"/>
    <sheet name="Fメニュー" sheetId="13" r:id="rId19"/>
    <sheet name="詳細栄養価" sheetId="14" r:id="rId20"/>
    <sheet name="小町詳細栄養価" sheetId="19" r:id="rId21"/>
    <sheet name="小町大詳細栄養価" sheetId="20" r:id="rId22"/>
  </sheets>
  <definedNames>
    <definedName name="_xlnm._FilterDatabase" localSheetId="17" hidden="1">使用食材・アレルギー!$A$1:$G$565</definedName>
    <definedName name="_xlnm._FilterDatabase" localSheetId="19" hidden="1">詳細栄養価!$A$1:$V$551</definedName>
    <definedName name="_xlnm._FilterDatabase" localSheetId="11" hidden="1">'配食（分量)1.1~1.7'!$A$5:$G$131</definedName>
    <definedName name="_xlnm._FilterDatabase" localSheetId="13" hidden="1">'配食（分量)1.15~1.21'!$A$5:$G$131</definedName>
    <definedName name="_xlnm._FilterDatabase" localSheetId="14" hidden="1">'配食（分量)1.22~1.28'!$A$5:$G$131</definedName>
    <definedName name="_xlnm._FilterDatabase" localSheetId="15" hidden="1">'配食（分量)1.29~.31'!$A$5:$G$59</definedName>
    <definedName name="_xlnm._FilterDatabase" localSheetId="12" hidden="1">'配食（分量)1.8~1.14'!$A$5:$G$131</definedName>
    <definedName name="_xlnm._FilterDatabase" localSheetId="16" hidden="1">北九州市!$A$1:$M$609</definedName>
    <definedName name="_xlnm.Print_Area" localSheetId="17">使用食材・アレルギー!$A$1:$G$559</definedName>
    <definedName name="_xlnm.Print_Area" localSheetId="9">指定配食メニュー前半!$A$1:$M$50</definedName>
    <definedName name="_xlnm.Print_Area" localSheetId="4">施設メニュー後半!$A$1:$L$50</definedName>
    <definedName name="_xlnm.Print_Area" localSheetId="3">施設メニュー前半!$A$1:$O$50</definedName>
    <definedName name="_xlnm.Print_Area" localSheetId="5">小町メニュー前半!$A$1:$M$50</definedName>
    <definedName name="_xlnm.Print_Area" localSheetId="7">小町大メニュー前半!$A$1:$M$50</definedName>
    <definedName name="_xlnm.Print_Area" localSheetId="11">'配食（分量)1.1~1.7'!$A$1:$H$131</definedName>
    <definedName name="_xlnm.Print_Area" localSheetId="13">'配食（分量)1.15~1.21'!$A$1:$H$131</definedName>
    <definedName name="_xlnm.Print_Area" localSheetId="14">'配食（分量)1.22~1.28'!$A$1:$H$131</definedName>
    <definedName name="_xlnm.Print_Area" localSheetId="15">'配食（分量)1.29~.31'!$A$1:$H$59</definedName>
    <definedName name="_xlnm.Print_Area" localSheetId="12">'配食（分量)1.8~1.14'!$A$1:$H$131</definedName>
    <definedName name="_xlnm.Print_Area" localSheetId="2">普通メニュー後半!$A$1:$I$50</definedName>
    <definedName name="_xlnm.Print_Area" localSheetId="1">普通メニュー前半!$A$1:$M$50</definedName>
    <definedName name="_xlnm.Print_Titles" localSheetId="11">'配食（分量)1.1~1.7'!$3:$5</definedName>
    <definedName name="_xlnm.Print_Titles" localSheetId="13">'配食（分量)1.15~1.21'!$3:$5</definedName>
    <definedName name="_xlnm.Print_Titles" localSheetId="14">'配食（分量)1.22~1.28'!$3:$5</definedName>
    <definedName name="_xlnm.Print_Titles" localSheetId="15">'配食（分量)1.29~.31'!$3:$5</definedName>
    <definedName name="_xlnm.Print_Titles" localSheetId="12">'配食（分量)1.8~1.14'!$3:$5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23" l="1"/>
  <c r="P14" i="23"/>
  <c r="P7" i="23"/>
  <c r="N49" i="23"/>
  <c r="N42" i="23"/>
  <c r="N35" i="23"/>
  <c r="N28" i="23"/>
  <c r="N21" i="23"/>
  <c r="N14" i="23"/>
  <c r="N7" i="23"/>
  <c r="J49" i="23"/>
  <c r="J42" i="23"/>
  <c r="J35" i="23"/>
  <c r="J28" i="23"/>
  <c r="J21" i="23"/>
  <c r="J14" i="23"/>
  <c r="J7" i="23"/>
  <c r="L49" i="23"/>
  <c r="L42" i="23"/>
  <c r="L35" i="23"/>
  <c r="L28" i="23"/>
  <c r="L21" i="23"/>
  <c r="L14" i="23"/>
  <c r="L7" i="23"/>
  <c r="H49" i="23"/>
  <c r="H42" i="23"/>
  <c r="H35" i="23"/>
  <c r="H28" i="23"/>
  <c r="H21" i="23"/>
  <c r="H14" i="23"/>
  <c r="H7" i="23"/>
  <c r="B50" i="22"/>
  <c r="B36" i="22"/>
  <c r="J22" i="22"/>
  <c r="J21" i="22"/>
  <c r="F22" i="22"/>
  <c r="F21" i="22"/>
  <c r="F15" i="22"/>
  <c r="F14" i="22"/>
  <c r="B49" i="22"/>
  <c r="B35" i="22"/>
  <c r="B22" i="22"/>
  <c r="B21" i="22"/>
  <c r="B15" i="22"/>
  <c r="B14" i="22"/>
  <c r="B8" i="22"/>
  <c r="B7" i="22"/>
  <c r="M50" i="21"/>
  <c r="M49" i="21"/>
  <c r="M29" i="21"/>
  <c r="M28" i="21"/>
  <c r="M7" i="21"/>
  <c r="I50" i="21"/>
  <c r="I49" i="21"/>
  <c r="M45" i="21"/>
  <c r="I45" i="21"/>
  <c r="M44" i="21"/>
  <c r="I44" i="21"/>
  <c r="M43" i="21"/>
  <c r="I43" i="21"/>
  <c r="M42" i="21"/>
  <c r="I42" i="21"/>
  <c r="M38" i="21"/>
  <c r="I38" i="21"/>
  <c r="M37" i="21"/>
  <c r="I37" i="21"/>
  <c r="M36" i="21"/>
  <c r="I36" i="21"/>
  <c r="M35" i="21"/>
  <c r="I35" i="21"/>
  <c r="M31" i="21"/>
  <c r="I31" i="21"/>
  <c r="M30" i="21"/>
  <c r="I30" i="21"/>
  <c r="I29" i="21"/>
  <c r="I28" i="21"/>
  <c r="M24" i="21"/>
  <c r="I24" i="21"/>
  <c r="M23" i="21"/>
  <c r="I23" i="21"/>
  <c r="M22" i="21"/>
  <c r="I22" i="21"/>
  <c r="M21" i="21"/>
  <c r="I21" i="21"/>
  <c r="M17" i="21"/>
  <c r="I17" i="21"/>
  <c r="M16" i="21"/>
  <c r="I16" i="21"/>
  <c r="M15" i="21"/>
  <c r="I15" i="21"/>
  <c r="M14" i="21"/>
  <c r="I14" i="21"/>
  <c r="M10" i="21"/>
  <c r="I10" i="21"/>
  <c r="M9" i="21"/>
  <c r="I9" i="21"/>
  <c r="M8" i="21"/>
  <c r="I8" i="21"/>
  <c r="I7" i="21"/>
  <c r="M3" i="21"/>
  <c r="I3" i="21"/>
  <c r="M2" i="21"/>
  <c r="I2" i="21"/>
  <c r="F50" i="22"/>
  <c r="F49" i="22"/>
  <c r="F45" i="22"/>
  <c r="B45" i="22"/>
  <c r="F44" i="22"/>
  <c r="B44" i="22"/>
  <c r="F43" i="22"/>
  <c r="B43" i="22"/>
  <c r="F42" i="22"/>
  <c r="B42" i="22"/>
  <c r="F38" i="22"/>
  <c r="B38" i="22"/>
  <c r="F37" i="22"/>
  <c r="B37" i="22"/>
  <c r="F36" i="22"/>
  <c r="F35" i="22"/>
  <c r="F31" i="22"/>
  <c r="B31" i="22"/>
  <c r="F30" i="22"/>
  <c r="B30" i="22"/>
  <c r="F29" i="22"/>
  <c r="B29" i="22"/>
  <c r="F28" i="22"/>
  <c r="B28" i="22"/>
  <c r="F24" i="22"/>
  <c r="B24" i="22"/>
  <c r="F23" i="22"/>
  <c r="B23" i="22"/>
  <c r="J17" i="22"/>
  <c r="F17" i="22"/>
  <c r="B17" i="22"/>
  <c r="J16" i="22"/>
  <c r="F16" i="22"/>
  <c r="B16" i="22"/>
  <c r="J15" i="22"/>
  <c r="J14" i="22"/>
  <c r="J10" i="22"/>
  <c r="F10" i="22"/>
  <c r="B10" i="22"/>
  <c r="J9" i="22"/>
  <c r="F9" i="22"/>
  <c r="B9" i="22"/>
  <c r="J8" i="22"/>
  <c r="F8" i="22"/>
  <c r="J7" i="22"/>
  <c r="F7" i="22"/>
  <c r="J3" i="22"/>
  <c r="F3" i="22"/>
  <c r="B3" i="22"/>
  <c r="J2" i="22"/>
  <c r="F2" i="22"/>
  <c r="B2" i="22"/>
  <c r="E49" i="22"/>
  <c r="A49" i="22"/>
  <c r="E42" i="22"/>
  <c r="A42" i="22"/>
  <c r="E35" i="22"/>
  <c r="A35" i="22"/>
  <c r="E28" i="22"/>
  <c r="A28" i="22"/>
  <c r="I21" i="22"/>
  <c r="E21" i="22"/>
  <c r="A21" i="22"/>
  <c r="I14" i="22"/>
  <c r="E14" i="22"/>
  <c r="A14" i="22"/>
  <c r="I7" i="22"/>
  <c r="E7" i="22"/>
  <c r="A7" i="22"/>
  <c r="L49" i="21"/>
  <c r="H49" i="21"/>
  <c r="L42" i="21"/>
  <c r="H42" i="21"/>
  <c r="L35" i="21"/>
  <c r="H35" i="21"/>
  <c r="L28" i="21"/>
  <c r="H28" i="21"/>
  <c r="L21" i="21"/>
  <c r="H21" i="21"/>
  <c r="L14" i="21"/>
  <c r="H14" i="21"/>
  <c r="L7" i="21"/>
  <c r="H7" i="21"/>
  <c r="D49" i="18"/>
  <c r="A49" i="18"/>
  <c r="D42" i="18"/>
  <c r="A42" i="18"/>
  <c r="D35" i="18"/>
  <c r="A35" i="18"/>
  <c r="D28" i="18"/>
  <c r="A28" i="18"/>
  <c r="G21" i="18"/>
  <c r="D21" i="18"/>
  <c r="A21" i="18"/>
  <c r="G14" i="18"/>
  <c r="D14" i="18"/>
  <c r="A14" i="18"/>
  <c r="G7" i="18"/>
  <c r="D7" i="18"/>
  <c r="A7" i="18"/>
  <c r="K49" i="17"/>
  <c r="H49" i="17"/>
  <c r="K42" i="17"/>
  <c r="H42" i="17"/>
  <c r="K35" i="17"/>
  <c r="H35" i="17"/>
  <c r="K28" i="17"/>
  <c r="H28" i="17"/>
  <c r="K21" i="17"/>
  <c r="H21" i="17"/>
  <c r="K14" i="17"/>
  <c r="H14" i="17"/>
  <c r="K7" i="17"/>
  <c r="H7" i="17"/>
  <c r="D49" i="16"/>
  <c r="A49" i="16"/>
  <c r="D42" i="16"/>
  <c r="A42" i="16"/>
  <c r="D35" i="16"/>
  <c r="A35" i="16"/>
  <c r="D28" i="16"/>
  <c r="A28" i="16"/>
  <c r="G21" i="16"/>
  <c r="D21" i="16"/>
  <c r="A21" i="16"/>
  <c r="G14" i="16"/>
  <c r="D14" i="16"/>
  <c r="A14" i="16"/>
  <c r="G7" i="16"/>
  <c r="D7" i="16"/>
  <c r="A7" i="16"/>
  <c r="K49" i="15"/>
  <c r="H49" i="15"/>
  <c r="K42" i="15"/>
  <c r="H42" i="15"/>
  <c r="K35" i="15"/>
  <c r="H35" i="15"/>
  <c r="K28" i="15"/>
  <c r="H28" i="15"/>
  <c r="K21" i="15"/>
  <c r="H21" i="15"/>
  <c r="K14" i="15"/>
  <c r="H14" i="15"/>
  <c r="K7" i="15"/>
  <c r="H7" i="15"/>
  <c r="V548" i="14" l="1"/>
  <c r="V550" i="14" s="1"/>
  <c r="U548" i="14"/>
  <c r="U550" i="14" s="1"/>
  <c r="T548" i="14"/>
  <c r="T550" i="14" s="1"/>
  <c r="S548" i="14"/>
  <c r="S550" i="14" s="1"/>
  <c r="R548" i="14"/>
  <c r="R550" i="14" s="1"/>
  <c r="Q548" i="14"/>
  <c r="Q550" i="14" s="1"/>
  <c r="P548" i="14"/>
  <c r="P550" i="14" s="1"/>
  <c r="O548" i="14"/>
  <c r="O550" i="14" s="1"/>
  <c r="N548" i="14"/>
  <c r="N550" i="14" s="1"/>
  <c r="M548" i="14"/>
  <c r="M550" i="14" s="1"/>
  <c r="L548" i="14"/>
  <c r="L550" i="14" s="1"/>
  <c r="K548" i="14"/>
  <c r="K550" i="14" s="1"/>
  <c r="J548" i="14"/>
  <c r="J550" i="14" s="1"/>
  <c r="I548" i="14"/>
  <c r="I550" i="14" s="1"/>
  <c r="H548" i="14"/>
  <c r="H550" i="14" s="1"/>
  <c r="G548" i="14"/>
  <c r="G550" i="14" s="1"/>
  <c r="F548" i="14"/>
  <c r="F550" i="14" s="1"/>
  <c r="E548" i="14"/>
  <c r="E550" i="14" s="1"/>
  <c r="D548" i="14"/>
  <c r="D550" i="14" s="1"/>
  <c r="V540" i="14"/>
  <c r="V542" i="14" s="1"/>
  <c r="U540" i="14"/>
  <c r="U542" i="14" s="1"/>
  <c r="T540" i="14"/>
  <c r="T542" i="14" s="1"/>
  <c r="T551" i="14" s="1"/>
  <c r="S540" i="14"/>
  <c r="S542" i="14" s="1"/>
  <c r="S551" i="14" s="1"/>
  <c r="R540" i="14"/>
  <c r="R542" i="14" s="1"/>
  <c r="Q540" i="14"/>
  <c r="Q542" i="14" s="1"/>
  <c r="P540" i="14"/>
  <c r="P542" i="14" s="1"/>
  <c r="O540" i="14"/>
  <c r="O542" i="14" s="1"/>
  <c r="O551" i="14" s="1"/>
  <c r="N540" i="14"/>
  <c r="N542" i="14" s="1"/>
  <c r="M540" i="14"/>
  <c r="M542" i="14" s="1"/>
  <c r="L540" i="14"/>
  <c r="L542" i="14" s="1"/>
  <c r="K540" i="14"/>
  <c r="K542" i="14" s="1"/>
  <c r="K551" i="14" s="1"/>
  <c r="J540" i="14"/>
  <c r="J542" i="14" s="1"/>
  <c r="I540" i="14"/>
  <c r="I542" i="14" s="1"/>
  <c r="H540" i="14"/>
  <c r="H542" i="14" s="1"/>
  <c r="H551" i="14" s="1"/>
  <c r="G540" i="14"/>
  <c r="G542" i="14" s="1"/>
  <c r="G551" i="14" s="1"/>
  <c r="F540" i="14"/>
  <c r="F542" i="14" s="1"/>
  <c r="E540" i="14"/>
  <c r="E542" i="14" s="1"/>
  <c r="D540" i="14"/>
  <c r="D542" i="14" s="1"/>
  <c r="D551" i="14" s="1"/>
  <c r="V531" i="14"/>
  <c r="V533" i="14" s="1"/>
  <c r="U531" i="14"/>
  <c r="U533" i="14" s="1"/>
  <c r="T531" i="14"/>
  <c r="T533" i="14" s="1"/>
  <c r="S531" i="14"/>
  <c r="S533" i="14" s="1"/>
  <c r="R531" i="14"/>
  <c r="R533" i="14" s="1"/>
  <c r="Q531" i="14"/>
  <c r="Q533" i="14" s="1"/>
  <c r="P531" i="14"/>
  <c r="P533" i="14" s="1"/>
  <c r="O531" i="14"/>
  <c r="O533" i="14" s="1"/>
  <c r="N531" i="14"/>
  <c r="N533" i="14" s="1"/>
  <c r="M531" i="14"/>
  <c r="M533" i="14" s="1"/>
  <c r="L531" i="14"/>
  <c r="L533" i="14" s="1"/>
  <c r="K531" i="14"/>
  <c r="K533" i="14" s="1"/>
  <c r="J531" i="14"/>
  <c r="J533" i="14" s="1"/>
  <c r="I531" i="14"/>
  <c r="I533" i="14" s="1"/>
  <c r="H531" i="14"/>
  <c r="H533" i="14" s="1"/>
  <c r="G531" i="14"/>
  <c r="G533" i="14" s="1"/>
  <c r="F531" i="14"/>
  <c r="F533" i="14" s="1"/>
  <c r="E531" i="14"/>
  <c r="E533" i="14" s="1"/>
  <c r="D531" i="14"/>
  <c r="D533" i="14" s="1"/>
  <c r="V524" i="14"/>
  <c r="V526" i="14" s="1"/>
  <c r="U524" i="14"/>
  <c r="U526" i="14" s="1"/>
  <c r="T524" i="14"/>
  <c r="T526" i="14" s="1"/>
  <c r="S524" i="14"/>
  <c r="S526" i="14" s="1"/>
  <c r="R524" i="14"/>
  <c r="R526" i="14" s="1"/>
  <c r="Q524" i="14"/>
  <c r="Q526" i="14" s="1"/>
  <c r="P524" i="14"/>
  <c r="P526" i="14" s="1"/>
  <c r="O524" i="14"/>
  <c r="O526" i="14" s="1"/>
  <c r="N524" i="14"/>
  <c r="N526" i="14" s="1"/>
  <c r="M524" i="14"/>
  <c r="M526" i="14" s="1"/>
  <c r="L524" i="14"/>
  <c r="L526" i="14" s="1"/>
  <c r="K524" i="14"/>
  <c r="K526" i="14" s="1"/>
  <c r="J524" i="14"/>
  <c r="J526" i="14" s="1"/>
  <c r="I524" i="14"/>
  <c r="I526" i="14" s="1"/>
  <c r="H524" i="14"/>
  <c r="H526" i="14" s="1"/>
  <c r="G524" i="14"/>
  <c r="G526" i="14" s="1"/>
  <c r="F524" i="14"/>
  <c r="F526" i="14" s="1"/>
  <c r="E524" i="14"/>
  <c r="E526" i="14" s="1"/>
  <c r="D524" i="14"/>
  <c r="D526" i="14" s="1"/>
  <c r="V514" i="14"/>
  <c r="V516" i="14" s="1"/>
  <c r="U514" i="14"/>
  <c r="U516" i="14" s="1"/>
  <c r="T514" i="14"/>
  <c r="T516" i="14" s="1"/>
  <c r="S514" i="14"/>
  <c r="S516" i="14" s="1"/>
  <c r="R514" i="14"/>
  <c r="R516" i="14" s="1"/>
  <c r="Q514" i="14"/>
  <c r="Q516" i="14" s="1"/>
  <c r="P514" i="14"/>
  <c r="P516" i="14" s="1"/>
  <c r="O514" i="14"/>
  <c r="O516" i="14" s="1"/>
  <c r="N514" i="14"/>
  <c r="N516" i="14" s="1"/>
  <c r="M514" i="14"/>
  <c r="M516" i="14" s="1"/>
  <c r="L514" i="14"/>
  <c r="L516" i="14" s="1"/>
  <c r="K514" i="14"/>
  <c r="K516" i="14" s="1"/>
  <c r="J514" i="14"/>
  <c r="J516" i="14" s="1"/>
  <c r="I514" i="14"/>
  <c r="I516" i="14" s="1"/>
  <c r="H514" i="14"/>
  <c r="H516" i="14" s="1"/>
  <c r="G514" i="14"/>
  <c r="G516" i="14" s="1"/>
  <c r="F514" i="14"/>
  <c r="F516" i="14" s="1"/>
  <c r="E514" i="14"/>
  <c r="E516" i="14" s="1"/>
  <c r="D514" i="14"/>
  <c r="D516" i="14" s="1"/>
  <c r="V505" i="14"/>
  <c r="V507" i="14" s="1"/>
  <c r="U505" i="14"/>
  <c r="U507" i="14" s="1"/>
  <c r="T505" i="14"/>
  <c r="T507" i="14" s="1"/>
  <c r="S505" i="14"/>
  <c r="S507" i="14" s="1"/>
  <c r="S517" i="14" s="1"/>
  <c r="R505" i="14"/>
  <c r="R507" i="14" s="1"/>
  <c r="Q505" i="14"/>
  <c r="Q507" i="14" s="1"/>
  <c r="P505" i="14"/>
  <c r="P507" i="14" s="1"/>
  <c r="O505" i="14"/>
  <c r="O507" i="14" s="1"/>
  <c r="O517" i="14" s="1"/>
  <c r="N505" i="14"/>
  <c r="N507" i="14" s="1"/>
  <c r="M505" i="14"/>
  <c r="M507" i="14" s="1"/>
  <c r="L505" i="14"/>
  <c r="L507" i="14" s="1"/>
  <c r="L517" i="14" s="1"/>
  <c r="K505" i="14"/>
  <c r="K507" i="14" s="1"/>
  <c r="K517" i="14" s="1"/>
  <c r="J505" i="14"/>
  <c r="J507" i="14" s="1"/>
  <c r="I505" i="14"/>
  <c r="I507" i="14" s="1"/>
  <c r="H505" i="14"/>
  <c r="H507" i="14" s="1"/>
  <c r="G505" i="14"/>
  <c r="G507" i="14" s="1"/>
  <c r="G517" i="14" s="1"/>
  <c r="F505" i="14"/>
  <c r="F507" i="14" s="1"/>
  <c r="E505" i="14"/>
  <c r="E507" i="14" s="1"/>
  <c r="D505" i="14"/>
  <c r="D507" i="14" s="1"/>
  <c r="V496" i="14"/>
  <c r="V498" i="14" s="1"/>
  <c r="U496" i="14"/>
  <c r="U498" i="14" s="1"/>
  <c r="T496" i="14"/>
  <c r="T498" i="14" s="1"/>
  <c r="S496" i="14"/>
  <c r="S498" i="14" s="1"/>
  <c r="R496" i="14"/>
  <c r="R498" i="14" s="1"/>
  <c r="Q496" i="14"/>
  <c r="Q498" i="14" s="1"/>
  <c r="P496" i="14"/>
  <c r="P498" i="14" s="1"/>
  <c r="O496" i="14"/>
  <c r="O498" i="14" s="1"/>
  <c r="N496" i="14"/>
  <c r="N498" i="14" s="1"/>
  <c r="M496" i="14"/>
  <c r="M498" i="14" s="1"/>
  <c r="L496" i="14"/>
  <c r="L498" i="14" s="1"/>
  <c r="K496" i="14"/>
  <c r="K498" i="14" s="1"/>
  <c r="J496" i="14"/>
  <c r="J498" i="14" s="1"/>
  <c r="I496" i="14"/>
  <c r="I498" i="14" s="1"/>
  <c r="H496" i="14"/>
  <c r="H498" i="14" s="1"/>
  <c r="G496" i="14"/>
  <c r="G498" i="14" s="1"/>
  <c r="F496" i="14"/>
  <c r="F498" i="14" s="1"/>
  <c r="E496" i="14"/>
  <c r="E498" i="14" s="1"/>
  <c r="D496" i="14"/>
  <c r="D498" i="14" s="1"/>
  <c r="V488" i="14"/>
  <c r="V490" i="14" s="1"/>
  <c r="V499" i="14" s="1"/>
  <c r="U488" i="14"/>
  <c r="U490" i="14" s="1"/>
  <c r="U499" i="14" s="1"/>
  <c r="T488" i="14"/>
  <c r="T490" i="14" s="1"/>
  <c r="S488" i="14"/>
  <c r="S490" i="14" s="1"/>
  <c r="R488" i="14"/>
  <c r="R490" i="14" s="1"/>
  <c r="R499" i="14" s="1"/>
  <c r="Q488" i="14"/>
  <c r="Q490" i="14" s="1"/>
  <c r="Q499" i="14" s="1"/>
  <c r="P488" i="14"/>
  <c r="P490" i="14" s="1"/>
  <c r="O488" i="14"/>
  <c r="O490" i="14" s="1"/>
  <c r="N488" i="14"/>
  <c r="N490" i="14" s="1"/>
  <c r="N499" i="14" s="1"/>
  <c r="M488" i="14"/>
  <c r="M490" i="14" s="1"/>
  <c r="M499" i="14" s="1"/>
  <c r="L488" i="14"/>
  <c r="L490" i="14" s="1"/>
  <c r="K488" i="14"/>
  <c r="K490" i="14" s="1"/>
  <c r="J488" i="14"/>
  <c r="J490" i="14" s="1"/>
  <c r="J499" i="14" s="1"/>
  <c r="I488" i="14"/>
  <c r="I490" i="14" s="1"/>
  <c r="I499" i="14" s="1"/>
  <c r="H488" i="14"/>
  <c r="H490" i="14" s="1"/>
  <c r="G488" i="14"/>
  <c r="G490" i="14" s="1"/>
  <c r="F488" i="14"/>
  <c r="F490" i="14" s="1"/>
  <c r="F499" i="14" s="1"/>
  <c r="E488" i="14"/>
  <c r="E490" i="14" s="1"/>
  <c r="E499" i="14" s="1"/>
  <c r="D488" i="14"/>
  <c r="D490" i="14" s="1"/>
  <c r="V479" i="14"/>
  <c r="V481" i="14" s="1"/>
  <c r="U479" i="14"/>
  <c r="U481" i="14" s="1"/>
  <c r="T479" i="14"/>
  <c r="T481" i="14" s="1"/>
  <c r="S479" i="14"/>
  <c r="S481" i="14" s="1"/>
  <c r="R479" i="14"/>
  <c r="R481" i="14" s="1"/>
  <c r="Q479" i="14"/>
  <c r="Q481" i="14" s="1"/>
  <c r="P479" i="14"/>
  <c r="P481" i="14" s="1"/>
  <c r="O479" i="14"/>
  <c r="O481" i="14" s="1"/>
  <c r="N479" i="14"/>
  <c r="N481" i="14" s="1"/>
  <c r="M479" i="14"/>
  <c r="M481" i="14" s="1"/>
  <c r="L479" i="14"/>
  <c r="L481" i="14" s="1"/>
  <c r="K479" i="14"/>
  <c r="K481" i="14" s="1"/>
  <c r="J479" i="14"/>
  <c r="J481" i="14" s="1"/>
  <c r="I479" i="14"/>
  <c r="I481" i="14" s="1"/>
  <c r="H479" i="14"/>
  <c r="H481" i="14" s="1"/>
  <c r="G479" i="14"/>
  <c r="G481" i="14" s="1"/>
  <c r="F479" i="14"/>
  <c r="F481" i="14" s="1"/>
  <c r="E479" i="14"/>
  <c r="E481" i="14" s="1"/>
  <c r="D479" i="14"/>
  <c r="D481" i="14" s="1"/>
  <c r="V471" i="14"/>
  <c r="V473" i="14" s="1"/>
  <c r="U471" i="14"/>
  <c r="U473" i="14" s="1"/>
  <c r="T471" i="14"/>
  <c r="T473" i="14" s="1"/>
  <c r="S471" i="14"/>
  <c r="S473" i="14" s="1"/>
  <c r="S482" i="14" s="1"/>
  <c r="R471" i="14"/>
  <c r="R473" i="14" s="1"/>
  <c r="Q471" i="14"/>
  <c r="Q473" i="14" s="1"/>
  <c r="P471" i="14"/>
  <c r="P473" i="14" s="1"/>
  <c r="P482" i="14" s="1"/>
  <c r="O471" i="14"/>
  <c r="O473" i="14" s="1"/>
  <c r="O482" i="14" s="1"/>
  <c r="N471" i="14"/>
  <c r="N473" i="14" s="1"/>
  <c r="M471" i="14"/>
  <c r="M473" i="14" s="1"/>
  <c r="L471" i="14"/>
  <c r="L473" i="14" s="1"/>
  <c r="K471" i="14"/>
  <c r="K473" i="14" s="1"/>
  <c r="K482" i="14" s="1"/>
  <c r="J471" i="14"/>
  <c r="J473" i="14" s="1"/>
  <c r="I471" i="14"/>
  <c r="I473" i="14" s="1"/>
  <c r="H471" i="14"/>
  <c r="H473" i="14" s="1"/>
  <c r="H482" i="14" s="1"/>
  <c r="G471" i="14"/>
  <c r="G473" i="14" s="1"/>
  <c r="G482" i="14" s="1"/>
  <c r="F471" i="14"/>
  <c r="F473" i="14" s="1"/>
  <c r="E471" i="14"/>
  <c r="E473" i="14" s="1"/>
  <c r="D471" i="14"/>
  <c r="D473" i="14" s="1"/>
  <c r="V462" i="14"/>
  <c r="V464" i="14" s="1"/>
  <c r="U462" i="14"/>
  <c r="U464" i="14" s="1"/>
  <c r="T462" i="14"/>
  <c r="T464" i="14" s="1"/>
  <c r="S462" i="14"/>
  <c r="S464" i="14" s="1"/>
  <c r="R462" i="14"/>
  <c r="R464" i="14" s="1"/>
  <c r="Q462" i="14"/>
  <c r="Q464" i="14" s="1"/>
  <c r="P462" i="14"/>
  <c r="P464" i="14" s="1"/>
  <c r="O462" i="14"/>
  <c r="O464" i="14" s="1"/>
  <c r="N462" i="14"/>
  <c r="N464" i="14" s="1"/>
  <c r="M462" i="14"/>
  <c r="M464" i="14" s="1"/>
  <c r="L462" i="14"/>
  <c r="L464" i="14" s="1"/>
  <c r="K462" i="14"/>
  <c r="K464" i="14" s="1"/>
  <c r="J462" i="14"/>
  <c r="J464" i="14" s="1"/>
  <c r="I462" i="14"/>
  <c r="I464" i="14" s="1"/>
  <c r="H462" i="14"/>
  <c r="H464" i="14" s="1"/>
  <c r="G462" i="14"/>
  <c r="G464" i="14" s="1"/>
  <c r="F462" i="14"/>
  <c r="F464" i="14" s="1"/>
  <c r="E462" i="14"/>
  <c r="E464" i="14" s="1"/>
  <c r="D462" i="14"/>
  <c r="D464" i="14" s="1"/>
  <c r="V454" i="14"/>
  <c r="V456" i="14" s="1"/>
  <c r="V465" i="14" s="1"/>
  <c r="U454" i="14"/>
  <c r="U456" i="14" s="1"/>
  <c r="U465" i="14" s="1"/>
  <c r="T454" i="14"/>
  <c r="T456" i="14" s="1"/>
  <c r="S454" i="14"/>
  <c r="S456" i="14" s="1"/>
  <c r="R454" i="14"/>
  <c r="R456" i="14" s="1"/>
  <c r="R465" i="14" s="1"/>
  <c r="Q454" i="14"/>
  <c r="Q456" i="14" s="1"/>
  <c r="Q465" i="14" s="1"/>
  <c r="P454" i="14"/>
  <c r="P456" i="14" s="1"/>
  <c r="O454" i="14"/>
  <c r="O456" i="14" s="1"/>
  <c r="N454" i="14"/>
  <c r="N456" i="14" s="1"/>
  <c r="N465" i="14" s="1"/>
  <c r="M454" i="14"/>
  <c r="M456" i="14" s="1"/>
  <c r="M465" i="14" s="1"/>
  <c r="L454" i="14"/>
  <c r="L456" i="14" s="1"/>
  <c r="K454" i="14"/>
  <c r="K456" i="14" s="1"/>
  <c r="J454" i="14"/>
  <c r="J456" i="14" s="1"/>
  <c r="J465" i="14" s="1"/>
  <c r="I454" i="14"/>
  <c r="I456" i="14" s="1"/>
  <c r="I465" i="14" s="1"/>
  <c r="H454" i="14"/>
  <c r="H456" i="14" s="1"/>
  <c r="G454" i="14"/>
  <c r="G456" i="14" s="1"/>
  <c r="F454" i="14"/>
  <c r="F456" i="14" s="1"/>
  <c r="F465" i="14" s="1"/>
  <c r="E454" i="14"/>
  <c r="E456" i="14" s="1"/>
  <c r="E465" i="14" s="1"/>
  <c r="D454" i="14"/>
  <c r="D456" i="14" s="1"/>
  <c r="V444" i="14"/>
  <c r="V446" i="14" s="1"/>
  <c r="U444" i="14"/>
  <c r="U446" i="14" s="1"/>
  <c r="T444" i="14"/>
  <c r="T446" i="14" s="1"/>
  <c r="S444" i="14"/>
  <c r="S446" i="14" s="1"/>
  <c r="R444" i="14"/>
  <c r="R446" i="14" s="1"/>
  <c r="Q444" i="14"/>
  <c r="Q446" i="14" s="1"/>
  <c r="P444" i="14"/>
  <c r="P446" i="14" s="1"/>
  <c r="O444" i="14"/>
  <c r="O446" i="14" s="1"/>
  <c r="N444" i="14"/>
  <c r="N446" i="14" s="1"/>
  <c r="M444" i="14"/>
  <c r="M446" i="14" s="1"/>
  <c r="L444" i="14"/>
  <c r="L446" i="14" s="1"/>
  <c r="K444" i="14"/>
  <c r="K446" i="14" s="1"/>
  <c r="J444" i="14"/>
  <c r="J446" i="14" s="1"/>
  <c r="I444" i="14"/>
  <c r="I446" i="14" s="1"/>
  <c r="H444" i="14"/>
  <c r="H446" i="14" s="1"/>
  <c r="G444" i="14"/>
  <c r="G446" i="14" s="1"/>
  <c r="F444" i="14"/>
  <c r="F446" i="14" s="1"/>
  <c r="E444" i="14"/>
  <c r="E446" i="14" s="1"/>
  <c r="D444" i="14"/>
  <c r="D446" i="14" s="1"/>
  <c r="V436" i="14"/>
  <c r="V438" i="14" s="1"/>
  <c r="V447" i="14" s="1"/>
  <c r="U436" i="14"/>
  <c r="U438" i="14" s="1"/>
  <c r="T436" i="14"/>
  <c r="T438" i="14" s="1"/>
  <c r="T447" i="14" s="1"/>
  <c r="S436" i="14"/>
  <c r="S438" i="14" s="1"/>
  <c r="R436" i="14"/>
  <c r="R438" i="14" s="1"/>
  <c r="Q436" i="14"/>
  <c r="Q438" i="14" s="1"/>
  <c r="P436" i="14"/>
  <c r="P438" i="14" s="1"/>
  <c r="P447" i="14" s="1"/>
  <c r="O436" i="14"/>
  <c r="O438" i="14" s="1"/>
  <c r="N436" i="14"/>
  <c r="N438" i="14" s="1"/>
  <c r="N447" i="14" s="1"/>
  <c r="M436" i="14"/>
  <c r="M438" i="14" s="1"/>
  <c r="L436" i="14"/>
  <c r="L438" i="14" s="1"/>
  <c r="L447" i="14" s="1"/>
  <c r="K436" i="14"/>
  <c r="K438" i="14" s="1"/>
  <c r="J436" i="14"/>
  <c r="J438" i="14" s="1"/>
  <c r="I436" i="14"/>
  <c r="I438" i="14" s="1"/>
  <c r="H436" i="14"/>
  <c r="H438" i="14" s="1"/>
  <c r="H447" i="14" s="1"/>
  <c r="G436" i="14"/>
  <c r="G438" i="14" s="1"/>
  <c r="G447" i="14" s="1"/>
  <c r="F436" i="14"/>
  <c r="F438" i="14" s="1"/>
  <c r="F447" i="14" s="1"/>
  <c r="E436" i="14"/>
  <c r="E438" i="14" s="1"/>
  <c r="D436" i="14"/>
  <c r="D438" i="14" s="1"/>
  <c r="D447" i="14" s="1"/>
  <c r="V426" i="14"/>
  <c r="V428" i="14" s="1"/>
  <c r="U426" i="14"/>
  <c r="U428" i="14" s="1"/>
  <c r="T426" i="14"/>
  <c r="T428" i="14" s="1"/>
  <c r="S426" i="14"/>
  <c r="S428" i="14" s="1"/>
  <c r="R426" i="14"/>
  <c r="R428" i="14" s="1"/>
  <c r="Q426" i="14"/>
  <c r="Q428" i="14" s="1"/>
  <c r="P426" i="14"/>
  <c r="P428" i="14" s="1"/>
  <c r="O426" i="14"/>
  <c r="O428" i="14" s="1"/>
  <c r="N426" i="14"/>
  <c r="N428" i="14" s="1"/>
  <c r="M426" i="14"/>
  <c r="M428" i="14" s="1"/>
  <c r="L426" i="14"/>
  <c r="L428" i="14" s="1"/>
  <c r="K426" i="14"/>
  <c r="K428" i="14" s="1"/>
  <c r="J426" i="14"/>
  <c r="J428" i="14" s="1"/>
  <c r="I426" i="14"/>
  <c r="I428" i="14" s="1"/>
  <c r="H426" i="14"/>
  <c r="H428" i="14" s="1"/>
  <c r="G426" i="14"/>
  <c r="G428" i="14" s="1"/>
  <c r="F426" i="14"/>
  <c r="F428" i="14" s="1"/>
  <c r="E426" i="14"/>
  <c r="E428" i="14" s="1"/>
  <c r="D426" i="14"/>
  <c r="D428" i="14" s="1"/>
  <c r="V418" i="14"/>
  <c r="V420" i="14" s="1"/>
  <c r="U418" i="14"/>
  <c r="U420" i="14" s="1"/>
  <c r="T418" i="14"/>
  <c r="T420" i="14" s="1"/>
  <c r="S418" i="14"/>
  <c r="S420" i="14" s="1"/>
  <c r="S429" i="14" s="1"/>
  <c r="R418" i="14"/>
  <c r="R420" i="14" s="1"/>
  <c r="R429" i="14" s="1"/>
  <c r="Q418" i="14"/>
  <c r="Q420" i="14" s="1"/>
  <c r="P418" i="14"/>
  <c r="P420" i="14" s="1"/>
  <c r="O418" i="14"/>
  <c r="O420" i="14" s="1"/>
  <c r="N418" i="14"/>
  <c r="N420" i="14" s="1"/>
  <c r="M418" i="14"/>
  <c r="M420" i="14" s="1"/>
  <c r="L418" i="14"/>
  <c r="L420" i="14" s="1"/>
  <c r="K418" i="14"/>
  <c r="K420" i="14" s="1"/>
  <c r="K429" i="14" s="1"/>
  <c r="J418" i="14"/>
  <c r="J420" i="14" s="1"/>
  <c r="J429" i="14" s="1"/>
  <c r="I418" i="14"/>
  <c r="I420" i="14" s="1"/>
  <c r="H418" i="14"/>
  <c r="H420" i="14" s="1"/>
  <c r="G418" i="14"/>
  <c r="G420" i="14" s="1"/>
  <c r="F418" i="14"/>
  <c r="F420" i="14" s="1"/>
  <c r="E418" i="14"/>
  <c r="E420" i="14" s="1"/>
  <c r="D418" i="14"/>
  <c r="D420" i="14" s="1"/>
  <c r="V408" i="14"/>
  <c r="V410" i="14" s="1"/>
  <c r="U408" i="14"/>
  <c r="U410" i="14" s="1"/>
  <c r="T408" i="14"/>
  <c r="T410" i="14" s="1"/>
  <c r="S408" i="14"/>
  <c r="S410" i="14" s="1"/>
  <c r="R408" i="14"/>
  <c r="R410" i="14" s="1"/>
  <c r="Q408" i="14"/>
  <c r="Q410" i="14" s="1"/>
  <c r="P408" i="14"/>
  <c r="P410" i="14" s="1"/>
  <c r="O408" i="14"/>
  <c r="O410" i="14" s="1"/>
  <c r="N408" i="14"/>
  <c r="N410" i="14" s="1"/>
  <c r="M408" i="14"/>
  <c r="M410" i="14" s="1"/>
  <c r="L408" i="14"/>
  <c r="L410" i="14" s="1"/>
  <c r="K408" i="14"/>
  <c r="K410" i="14" s="1"/>
  <c r="J408" i="14"/>
  <c r="J410" i="14" s="1"/>
  <c r="I408" i="14"/>
  <c r="I410" i="14" s="1"/>
  <c r="H408" i="14"/>
  <c r="H410" i="14" s="1"/>
  <c r="G408" i="14"/>
  <c r="G410" i="14" s="1"/>
  <c r="F408" i="14"/>
  <c r="F410" i="14" s="1"/>
  <c r="E408" i="14"/>
  <c r="E410" i="14" s="1"/>
  <c r="D408" i="14"/>
  <c r="D410" i="14" s="1"/>
  <c r="V399" i="14"/>
  <c r="V401" i="14" s="1"/>
  <c r="V411" i="14" s="1"/>
  <c r="U399" i="14"/>
  <c r="U401" i="14" s="1"/>
  <c r="U411" i="14" s="1"/>
  <c r="T399" i="14"/>
  <c r="T401" i="14" s="1"/>
  <c r="T411" i="14" s="1"/>
  <c r="S399" i="14"/>
  <c r="S401" i="14" s="1"/>
  <c r="R399" i="14"/>
  <c r="R401" i="14" s="1"/>
  <c r="R411" i="14" s="1"/>
  <c r="Q399" i="14"/>
  <c r="Q401" i="14" s="1"/>
  <c r="Q411" i="14" s="1"/>
  <c r="P399" i="14"/>
  <c r="P401" i="14" s="1"/>
  <c r="P411" i="14" s="1"/>
  <c r="O399" i="14"/>
  <c r="O401" i="14" s="1"/>
  <c r="N399" i="14"/>
  <c r="N401" i="14" s="1"/>
  <c r="N411" i="14" s="1"/>
  <c r="M399" i="14"/>
  <c r="M401" i="14" s="1"/>
  <c r="M411" i="14" s="1"/>
  <c r="L399" i="14"/>
  <c r="L401" i="14" s="1"/>
  <c r="L411" i="14" s="1"/>
  <c r="K399" i="14"/>
  <c r="K401" i="14" s="1"/>
  <c r="J399" i="14"/>
  <c r="J401" i="14" s="1"/>
  <c r="I399" i="14"/>
  <c r="I401" i="14" s="1"/>
  <c r="I411" i="14" s="1"/>
  <c r="H399" i="14"/>
  <c r="H401" i="14" s="1"/>
  <c r="H411" i="14" s="1"/>
  <c r="G399" i="14"/>
  <c r="G401" i="14" s="1"/>
  <c r="G411" i="14" s="1"/>
  <c r="F399" i="14"/>
  <c r="F401" i="14" s="1"/>
  <c r="F411" i="14" s="1"/>
  <c r="E399" i="14"/>
  <c r="E401" i="14" s="1"/>
  <c r="E411" i="14" s="1"/>
  <c r="D399" i="14"/>
  <c r="D401" i="14" s="1"/>
  <c r="D411" i="14" s="1"/>
  <c r="V389" i="14"/>
  <c r="V391" i="14" s="1"/>
  <c r="U389" i="14"/>
  <c r="U391" i="14" s="1"/>
  <c r="T389" i="14"/>
  <c r="T391" i="14" s="1"/>
  <c r="S389" i="14"/>
  <c r="S391" i="14" s="1"/>
  <c r="R389" i="14"/>
  <c r="R391" i="14" s="1"/>
  <c r="Q389" i="14"/>
  <c r="Q391" i="14" s="1"/>
  <c r="P389" i="14"/>
  <c r="P391" i="14" s="1"/>
  <c r="O389" i="14"/>
  <c r="O391" i="14" s="1"/>
  <c r="N389" i="14"/>
  <c r="N391" i="14" s="1"/>
  <c r="M389" i="14"/>
  <c r="M391" i="14" s="1"/>
  <c r="L389" i="14"/>
  <c r="L391" i="14" s="1"/>
  <c r="K389" i="14"/>
  <c r="K391" i="14" s="1"/>
  <c r="J389" i="14"/>
  <c r="J391" i="14" s="1"/>
  <c r="I389" i="14"/>
  <c r="I391" i="14" s="1"/>
  <c r="H389" i="14"/>
  <c r="H391" i="14" s="1"/>
  <c r="G389" i="14"/>
  <c r="G391" i="14" s="1"/>
  <c r="F389" i="14"/>
  <c r="F391" i="14" s="1"/>
  <c r="E389" i="14"/>
  <c r="E391" i="14" s="1"/>
  <c r="D389" i="14"/>
  <c r="D391" i="14" s="1"/>
  <c r="V381" i="14"/>
  <c r="V383" i="14" s="1"/>
  <c r="U381" i="14"/>
  <c r="U383" i="14" s="1"/>
  <c r="U392" i="14" s="1"/>
  <c r="T381" i="14"/>
  <c r="T383" i="14" s="1"/>
  <c r="T392" i="14" s="1"/>
  <c r="S381" i="14"/>
  <c r="S383" i="14" s="1"/>
  <c r="R381" i="14"/>
  <c r="R383" i="14" s="1"/>
  <c r="Q381" i="14"/>
  <c r="Q383" i="14" s="1"/>
  <c r="Q392" i="14" s="1"/>
  <c r="P381" i="14"/>
  <c r="P383" i="14" s="1"/>
  <c r="P392" i="14" s="1"/>
  <c r="O381" i="14"/>
  <c r="O383" i="14" s="1"/>
  <c r="N381" i="14"/>
  <c r="N383" i="14" s="1"/>
  <c r="M381" i="14"/>
  <c r="M383" i="14" s="1"/>
  <c r="L381" i="14"/>
  <c r="L383" i="14" s="1"/>
  <c r="L392" i="14" s="1"/>
  <c r="K381" i="14"/>
  <c r="K383" i="14" s="1"/>
  <c r="J381" i="14"/>
  <c r="J383" i="14" s="1"/>
  <c r="I381" i="14"/>
  <c r="I383" i="14" s="1"/>
  <c r="H381" i="14"/>
  <c r="H383" i="14" s="1"/>
  <c r="H392" i="14" s="1"/>
  <c r="G381" i="14"/>
  <c r="G383" i="14" s="1"/>
  <c r="F381" i="14"/>
  <c r="F383" i="14" s="1"/>
  <c r="E381" i="14"/>
  <c r="E383" i="14" s="1"/>
  <c r="D381" i="14"/>
  <c r="D383" i="14" s="1"/>
  <c r="D392" i="14" s="1"/>
  <c r="V372" i="14"/>
  <c r="V374" i="14" s="1"/>
  <c r="U372" i="14"/>
  <c r="U374" i="14" s="1"/>
  <c r="T372" i="14"/>
  <c r="T374" i="14" s="1"/>
  <c r="S372" i="14"/>
  <c r="S374" i="14" s="1"/>
  <c r="R372" i="14"/>
  <c r="R374" i="14" s="1"/>
  <c r="Q372" i="14"/>
  <c r="Q374" i="14" s="1"/>
  <c r="P372" i="14"/>
  <c r="P374" i="14" s="1"/>
  <c r="O372" i="14"/>
  <c r="O374" i="14" s="1"/>
  <c r="N372" i="14"/>
  <c r="N374" i="14" s="1"/>
  <c r="M372" i="14"/>
  <c r="M374" i="14" s="1"/>
  <c r="L372" i="14"/>
  <c r="L374" i="14" s="1"/>
  <c r="K372" i="14"/>
  <c r="K374" i="14" s="1"/>
  <c r="J372" i="14"/>
  <c r="J374" i="14" s="1"/>
  <c r="I372" i="14"/>
  <c r="I374" i="14" s="1"/>
  <c r="H372" i="14"/>
  <c r="H374" i="14" s="1"/>
  <c r="G372" i="14"/>
  <c r="G374" i="14" s="1"/>
  <c r="F372" i="14"/>
  <c r="F374" i="14" s="1"/>
  <c r="E372" i="14"/>
  <c r="E374" i="14" s="1"/>
  <c r="D372" i="14"/>
  <c r="D374" i="14" s="1"/>
  <c r="V363" i="14"/>
  <c r="V365" i="14" s="1"/>
  <c r="U363" i="14"/>
  <c r="U365" i="14" s="1"/>
  <c r="T363" i="14"/>
  <c r="T365" i="14" s="1"/>
  <c r="T375" i="14" s="1"/>
  <c r="S363" i="14"/>
  <c r="S365" i="14" s="1"/>
  <c r="S375" i="14" s="1"/>
  <c r="R363" i="14"/>
  <c r="R365" i="14" s="1"/>
  <c r="Q363" i="14"/>
  <c r="Q365" i="14" s="1"/>
  <c r="P363" i="14"/>
  <c r="P365" i="14" s="1"/>
  <c r="P375" i="14" s="1"/>
  <c r="O363" i="14"/>
  <c r="O365" i="14" s="1"/>
  <c r="O375" i="14" s="1"/>
  <c r="N363" i="14"/>
  <c r="N365" i="14" s="1"/>
  <c r="M363" i="14"/>
  <c r="M365" i="14" s="1"/>
  <c r="L363" i="14"/>
  <c r="L365" i="14" s="1"/>
  <c r="K363" i="14"/>
  <c r="K365" i="14" s="1"/>
  <c r="K375" i="14" s="1"/>
  <c r="J363" i="14"/>
  <c r="J365" i="14" s="1"/>
  <c r="I363" i="14"/>
  <c r="I365" i="14" s="1"/>
  <c r="H363" i="14"/>
  <c r="H365" i="14" s="1"/>
  <c r="H375" i="14" s="1"/>
  <c r="G363" i="14"/>
  <c r="G365" i="14" s="1"/>
  <c r="G375" i="14" s="1"/>
  <c r="F363" i="14"/>
  <c r="F365" i="14" s="1"/>
  <c r="E363" i="14"/>
  <c r="E365" i="14" s="1"/>
  <c r="D363" i="14"/>
  <c r="D365" i="14" s="1"/>
  <c r="D375" i="14" s="1"/>
  <c r="V354" i="14"/>
  <c r="V356" i="14" s="1"/>
  <c r="U354" i="14"/>
  <c r="U356" i="14" s="1"/>
  <c r="T354" i="14"/>
  <c r="T356" i="14" s="1"/>
  <c r="S354" i="14"/>
  <c r="S356" i="14" s="1"/>
  <c r="R354" i="14"/>
  <c r="R356" i="14" s="1"/>
  <c r="Q354" i="14"/>
  <c r="Q356" i="14" s="1"/>
  <c r="P354" i="14"/>
  <c r="P356" i="14" s="1"/>
  <c r="O354" i="14"/>
  <c r="O356" i="14" s="1"/>
  <c r="N354" i="14"/>
  <c r="N356" i="14" s="1"/>
  <c r="M354" i="14"/>
  <c r="M356" i="14" s="1"/>
  <c r="L354" i="14"/>
  <c r="L356" i="14" s="1"/>
  <c r="K354" i="14"/>
  <c r="K356" i="14" s="1"/>
  <c r="J354" i="14"/>
  <c r="J356" i="14" s="1"/>
  <c r="I354" i="14"/>
  <c r="I356" i="14" s="1"/>
  <c r="H354" i="14"/>
  <c r="H356" i="14" s="1"/>
  <c r="G354" i="14"/>
  <c r="G356" i="14" s="1"/>
  <c r="F354" i="14"/>
  <c r="F356" i="14" s="1"/>
  <c r="E354" i="14"/>
  <c r="E356" i="14" s="1"/>
  <c r="D354" i="14"/>
  <c r="D356" i="14" s="1"/>
  <c r="V346" i="14"/>
  <c r="V348" i="14" s="1"/>
  <c r="V357" i="14" s="1"/>
  <c r="U346" i="14"/>
  <c r="U348" i="14" s="1"/>
  <c r="T346" i="14"/>
  <c r="T348" i="14" s="1"/>
  <c r="T357" i="14" s="1"/>
  <c r="S346" i="14"/>
  <c r="S348" i="14" s="1"/>
  <c r="R346" i="14"/>
  <c r="R348" i="14" s="1"/>
  <c r="R357" i="14" s="1"/>
  <c r="Q346" i="14"/>
  <c r="Q348" i="14" s="1"/>
  <c r="P346" i="14"/>
  <c r="P348" i="14" s="1"/>
  <c r="O346" i="14"/>
  <c r="O348" i="14" s="1"/>
  <c r="N346" i="14"/>
  <c r="N348" i="14" s="1"/>
  <c r="N357" i="14" s="1"/>
  <c r="M346" i="14"/>
  <c r="M348" i="14" s="1"/>
  <c r="L346" i="14"/>
  <c r="L348" i="14" s="1"/>
  <c r="K346" i="14"/>
  <c r="K348" i="14" s="1"/>
  <c r="J346" i="14"/>
  <c r="J348" i="14" s="1"/>
  <c r="J357" i="14" s="1"/>
  <c r="I346" i="14"/>
  <c r="I348" i="14" s="1"/>
  <c r="H346" i="14"/>
  <c r="H348" i="14" s="1"/>
  <c r="G346" i="14"/>
  <c r="G348" i="14" s="1"/>
  <c r="F346" i="14"/>
  <c r="F348" i="14" s="1"/>
  <c r="F357" i="14" s="1"/>
  <c r="E346" i="14"/>
  <c r="E348" i="14" s="1"/>
  <c r="D346" i="14"/>
  <c r="D348" i="14" s="1"/>
  <c r="V336" i="14"/>
  <c r="V338" i="14" s="1"/>
  <c r="U336" i="14"/>
  <c r="U338" i="14" s="1"/>
  <c r="T336" i="14"/>
  <c r="T338" i="14" s="1"/>
  <c r="S336" i="14"/>
  <c r="S338" i="14" s="1"/>
  <c r="R336" i="14"/>
  <c r="R338" i="14" s="1"/>
  <c r="Q336" i="14"/>
  <c r="Q338" i="14" s="1"/>
  <c r="P336" i="14"/>
  <c r="P338" i="14" s="1"/>
  <c r="O336" i="14"/>
  <c r="O338" i="14" s="1"/>
  <c r="N336" i="14"/>
  <c r="N338" i="14" s="1"/>
  <c r="M336" i="14"/>
  <c r="M338" i="14" s="1"/>
  <c r="L336" i="14"/>
  <c r="L338" i="14" s="1"/>
  <c r="K336" i="14"/>
  <c r="K338" i="14" s="1"/>
  <c r="J336" i="14"/>
  <c r="J338" i="14" s="1"/>
  <c r="I336" i="14"/>
  <c r="I338" i="14" s="1"/>
  <c r="H336" i="14"/>
  <c r="H338" i="14" s="1"/>
  <c r="G336" i="14"/>
  <c r="G338" i="14" s="1"/>
  <c r="F336" i="14"/>
  <c r="F338" i="14" s="1"/>
  <c r="E336" i="14"/>
  <c r="E338" i="14" s="1"/>
  <c r="D336" i="14"/>
  <c r="D338" i="14" s="1"/>
  <c r="V328" i="14"/>
  <c r="V330" i="14" s="1"/>
  <c r="U328" i="14"/>
  <c r="U330" i="14" s="1"/>
  <c r="T328" i="14"/>
  <c r="T330" i="14" s="1"/>
  <c r="S328" i="14"/>
  <c r="S330" i="14" s="1"/>
  <c r="S339" i="14" s="1"/>
  <c r="R328" i="14"/>
  <c r="R330" i="14" s="1"/>
  <c r="Q328" i="14"/>
  <c r="Q330" i="14" s="1"/>
  <c r="P328" i="14"/>
  <c r="P330" i="14" s="1"/>
  <c r="O328" i="14"/>
  <c r="O330" i="14" s="1"/>
  <c r="O339" i="14" s="1"/>
  <c r="N328" i="14"/>
  <c r="N330" i="14" s="1"/>
  <c r="M328" i="14"/>
  <c r="M330" i="14" s="1"/>
  <c r="L328" i="14"/>
  <c r="L330" i="14" s="1"/>
  <c r="K328" i="14"/>
  <c r="K330" i="14" s="1"/>
  <c r="K339" i="14" s="1"/>
  <c r="J328" i="14"/>
  <c r="J330" i="14" s="1"/>
  <c r="I328" i="14"/>
  <c r="I330" i="14" s="1"/>
  <c r="H328" i="14"/>
  <c r="H330" i="14" s="1"/>
  <c r="G328" i="14"/>
  <c r="G330" i="14" s="1"/>
  <c r="G339" i="14" s="1"/>
  <c r="F328" i="14"/>
  <c r="F330" i="14" s="1"/>
  <c r="E328" i="14"/>
  <c r="E330" i="14" s="1"/>
  <c r="D328" i="14"/>
  <c r="D330" i="14" s="1"/>
  <c r="V319" i="14"/>
  <c r="V321" i="14" s="1"/>
  <c r="U319" i="14"/>
  <c r="U321" i="14" s="1"/>
  <c r="T319" i="14"/>
  <c r="T321" i="14" s="1"/>
  <c r="S319" i="14"/>
  <c r="S321" i="14" s="1"/>
  <c r="R319" i="14"/>
  <c r="R321" i="14" s="1"/>
  <c r="Q319" i="14"/>
  <c r="Q321" i="14" s="1"/>
  <c r="P319" i="14"/>
  <c r="P321" i="14" s="1"/>
  <c r="O319" i="14"/>
  <c r="O321" i="14" s="1"/>
  <c r="N319" i="14"/>
  <c r="N321" i="14" s="1"/>
  <c r="M319" i="14"/>
  <c r="M321" i="14" s="1"/>
  <c r="L319" i="14"/>
  <c r="L321" i="14" s="1"/>
  <c r="K319" i="14"/>
  <c r="K321" i="14" s="1"/>
  <c r="J319" i="14"/>
  <c r="J321" i="14" s="1"/>
  <c r="I319" i="14"/>
  <c r="I321" i="14" s="1"/>
  <c r="H319" i="14"/>
  <c r="H321" i="14" s="1"/>
  <c r="G319" i="14"/>
  <c r="G321" i="14" s="1"/>
  <c r="F319" i="14"/>
  <c r="F321" i="14" s="1"/>
  <c r="E319" i="14"/>
  <c r="E321" i="14" s="1"/>
  <c r="D319" i="14"/>
  <c r="D321" i="14" s="1"/>
  <c r="V310" i="14"/>
  <c r="V312" i="14" s="1"/>
  <c r="V322" i="14" s="1"/>
  <c r="U310" i="14"/>
  <c r="U312" i="14" s="1"/>
  <c r="U322" i="14" s="1"/>
  <c r="T310" i="14"/>
  <c r="T312" i="14" s="1"/>
  <c r="T322" i="14" s="1"/>
  <c r="S310" i="14"/>
  <c r="S312" i="14" s="1"/>
  <c r="R310" i="14"/>
  <c r="R312" i="14" s="1"/>
  <c r="R322" i="14" s="1"/>
  <c r="Q310" i="14"/>
  <c r="Q312" i="14" s="1"/>
  <c r="P310" i="14"/>
  <c r="P312" i="14" s="1"/>
  <c r="P322" i="14" s="1"/>
  <c r="O310" i="14"/>
  <c r="O312" i="14" s="1"/>
  <c r="N310" i="14"/>
  <c r="N312" i="14" s="1"/>
  <c r="N322" i="14" s="1"/>
  <c r="M310" i="14"/>
  <c r="M312" i="14" s="1"/>
  <c r="M322" i="14" s="1"/>
  <c r="L310" i="14"/>
  <c r="L312" i="14" s="1"/>
  <c r="L322" i="14" s="1"/>
  <c r="K310" i="14"/>
  <c r="K312" i="14" s="1"/>
  <c r="J310" i="14"/>
  <c r="J312" i="14" s="1"/>
  <c r="J322" i="14" s="1"/>
  <c r="I310" i="14"/>
  <c r="I312" i="14" s="1"/>
  <c r="I322" i="14" s="1"/>
  <c r="H310" i="14"/>
  <c r="H312" i="14" s="1"/>
  <c r="H322" i="14" s="1"/>
  <c r="G310" i="14"/>
  <c r="G312" i="14" s="1"/>
  <c r="F310" i="14"/>
  <c r="F312" i="14" s="1"/>
  <c r="F322" i="14" s="1"/>
  <c r="E310" i="14"/>
  <c r="E312" i="14" s="1"/>
  <c r="D310" i="14"/>
  <c r="D312" i="14" s="1"/>
  <c r="D322" i="14" s="1"/>
  <c r="V302" i="14"/>
  <c r="V304" i="14" s="1"/>
  <c r="U302" i="14"/>
  <c r="U304" i="14" s="1"/>
  <c r="T302" i="14"/>
  <c r="T304" i="14" s="1"/>
  <c r="S302" i="14"/>
  <c r="S304" i="14" s="1"/>
  <c r="R302" i="14"/>
  <c r="R304" i="14" s="1"/>
  <c r="Q302" i="14"/>
  <c r="Q304" i="14" s="1"/>
  <c r="P302" i="14"/>
  <c r="P304" i="14" s="1"/>
  <c r="O302" i="14"/>
  <c r="O304" i="14" s="1"/>
  <c r="N302" i="14"/>
  <c r="N304" i="14" s="1"/>
  <c r="M302" i="14"/>
  <c r="M304" i="14" s="1"/>
  <c r="L302" i="14"/>
  <c r="L304" i="14" s="1"/>
  <c r="K302" i="14"/>
  <c r="K304" i="14" s="1"/>
  <c r="J302" i="14"/>
  <c r="J304" i="14" s="1"/>
  <c r="I302" i="14"/>
  <c r="I304" i="14" s="1"/>
  <c r="H302" i="14"/>
  <c r="H304" i="14" s="1"/>
  <c r="G302" i="14"/>
  <c r="G304" i="14" s="1"/>
  <c r="F302" i="14"/>
  <c r="F304" i="14" s="1"/>
  <c r="E302" i="14"/>
  <c r="E304" i="14" s="1"/>
  <c r="D302" i="14"/>
  <c r="D304" i="14" s="1"/>
  <c r="V293" i="14"/>
  <c r="V295" i="14" s="1"/>
  <c r="U293" i="14"/>
  <c r="U295" i="14" s="1"/>
  <c r="T293" i="14"/>
  <c r="T295" i="14" s="1"/>
  <c r="S293" i="14"/>
  <c r="S295" i="14" s="1"/>
  <c r="S305" i="14" s="1"/>
  <c r="R293" i="14"/>
  <c r="R295" i="14" s="1"/>
  <c r="Q293" i="14"/>
  <c r="Q295" i="14" s="1"/>
  <c r="P293" i="14"/>
  <c r="P295" i="14" s="1"/>
  <c r="O293" i="14"/>
  <c r="O295" i="14" s="1"/>
  <c r="O305" i="14" s="1"/>
  <c r="N293" i="14"/>
  <c r="N295" i="14" s="1"/>
  <c r="M293" i="14"/>
  <c r="M295" i="14" s="1"/>
  <c r="L293" i="14"/>
  <c r="L295" i="14" s="1"/>
  <c r="K293" i="14"/>
  <c r="K295" i="14" s="1"/>
  <c r="K305" i="14" s="1"/>
  <c r="J293" i="14"/>
  <c r="J295" i="14" s="1"/>
  <c r="I293" i="14"/>
  <c r="I295" i="14" s="1"/>
  <c r="H293" i="14"/>
  <c r="H295" i="14" s="1"/>
  <c r="G293" i="14"/>
  <c r="G295" i="14" s="1"/>
  <c r="G305" i="14" s="1"/>
  <c r="F293" i="14"/>
  <c r="F295" i="14" s="1"/>
  <c r="E293" i="14"/>
  <c r="E295" i="14" s="1"/>
  <c r="D293" i="14"/>
  <c r="D295" i="14" s="1"/>
  <c r="V283" i="14"/>
  <c r="V285" i="14" s="1"/>
  <c r="U283" i="14"/>
  <c r="U285" i="14" s="1"/>
  <c r="T283" i="14"/>
  <c r="T285" i="14" s="1"/>
  <c r="S283" i="14"/>
  <c r="S285" i="14" s="1"/>
  <c r="R283" i="14"/>
  <c r="R285" i="14" s="1"/>
  <c r="Q283" i="14"/>
  <c r="Q285" i="14" s="1"/>
  <c r="P283" i="14"/>
  <c r="P285" i="14" s="1"/>
  <c r="O283" i="14"/>
  <c r="O285" i="14" s="1"/>
  <c r="N283" i="14"/>
  <c r="N285" i="14" s="1"/>
  <c r="M283" i="14"/>
  <c r="M285" i="14" s="1"/>
  <c r="L283" i="14"/>
  <c r="L285" i="14" s="1"/>
  <c r="K283" i="14"/>
  <c r="K285" i="14" s="1"/>
  <c r="J283" i="14"/>
  <c r="J285" i="14" s="1"/>
  <c r="I283" i="14"/>
  <c r="I285" i="14" s="1"/>
  <c r="H283" i="14"/>
  <c r="H285" i="14" s="1"/>
  <c r="G283" i="14"/>
  <c r="G285" i="14" s="1"/>
  <c r="F283" i="14"/>
  <c r="F285" i="14" s="1"/>
  <c r="E283" i="14"/>
  <c r="E285" i="14" s="1"/>
  <c r="D283" i="14"/>
  <c r="D285" i="14" s="1"/>
  <c r="V275" i="14"/>
  <c r="V277" i="14" s="1"/>
  <c r="V286" i="14" s="1"/>
  <c r="U275" i="14"/>
  <c r="U277" i="14" s="1"/>
  <c r="U286" i="14" s="1"/>
  <c r="T275" i="14"/>
  <c r="T277" i="14" s="1"/>
  <c r="T286" i="14" s="1"/>
  <c r="S275" i="14"/>
  <c r="S277" i="14" s="1"/>
  <c r="R275" i="14"/>
  <c r="R277" i="14" s="1"/>
  <c r="R286" i="14" s="1"/>
  <c r="Q275" i="14"/>
  <c r="Q277" i="14" s="1"/>
  <c r="Q286" i="14" s="1"/>
  <c r="P275" i="14"/>
  <c r="P277" i="14" s="1"/>
  <c r="P286" i="14" s="1"/>
  <c r="O275" i="14"/>
  <c r="O277" i="14" s="1"/>
  <c r="N275" i="14"/>
  <c r="N277" i="14" s="1"/>
  <c r="N286" i="14" s="1"/>
  <c r="M275" i="14"/>
  <c r="M277" i="14" s="1"/>
  <c r="M286" i="14" s="1"/>
  <c r="L275" i="14"/>
  <c r="L277" i="14" s="1"/>
  <c r="L286" i="14" s="1"/>
  <c r="K275" i="14"/>
  <c r="K277" i="14" s="1"/>
  <c r="J275" i="14"/>
  <c r="J277" i="14" s="1"/>
  <c r="J286" i="14" s="1"/>
  <c r="I275" i="14"/>
  <c r="I277" i="14" s="1"/>
  <c r="H275" i="14"/>
  <c r="H277" i="14" s="1"/>
  <c r="H286" i="14" s="1"/>
  <c r="G275" i="14"/>
  <c r="G277" i="14" s="1"/>
  <c r="F275" i="14"/>
  <c r="F277" i="14" s="1"/>
  <c r="F286" i="14" s="1"/>
  <c r="E275" i="14"/>
  <c r="E277" i="14" s="1"/>
  <c r="D275" i="14"/>
  <c r="D277" i="14" s="1"/>
  <c r="D286" i="14" s="1"/>
  <c r="V266" i="14"/>
  <c r="V268" i="14" s="1"/>
  <c r="U266" i="14"/>
  <c r="U268" i="14" s="1"/>
  <c r="T266" i="14"/>
  <c r="T268" i="14" s="1"/>
  <c r="S266" i="14"/>
  <c r="S268" i="14" s="1"/>
  <c r="R266" i="14"/>
  <c r="R268" i="14" s="1"/>
  <c r="Q266" i="14"/>
  <c r="Q268" i="14" s="1"/>
  <c r="P266" i="14"/>
  <c r="P268" i="14" s="1"/>
  <c r="O266" i="14"/>
  <c r="O268" i="14" s="1"/>
  <c r="N266" i="14"/>
  <c r="N268" i="14" s="1"/>
  <c r="M266" i="14"/>
  <c r="M268" i="14" s="1"/>
  <c r="L266" i="14"/>
  <c r="L268" i="14" s="1"/>
  <c r="K266" i="14"/>
  <c r="K268" i="14" s="1"/>
  <c r="J266" i="14"/>
  <c r="J268" i="14" s="1"/>
  <c r="I266" i="14"/>
  <c r="I268" i="14" s="1"/>
  <c r="H266" i="14"/>
  <c r="H268" i="14" s="1"/>
  <c r="G266" i="14"/>
  <c r="G268" i="14" s="1"/>
  <c r="F266" i="14"/>
  <c r="F268" i="14" s="1"/>
  <c r="E266" i="14"/>
  <c r="E268" i="14" s="1"/>
  <c r="D266" i="14"/>
  <c r="D268" i="14" s="1"/>
  <c r="V258" i="14"/>
  <c r="V260" i="14" s="1"/>
  <c r="U258" i="14"/>
  <c r="U260" i="14" s="1"/>
  <c r="T258" i="14"/>
  <c r="T260" i="14" s="1"/>
  <c r="S258" i="14"/>
  <c r="S260" i="14" s="1"/>
  <c r="S269" i="14" s="1"/>
  <c r="R258" i="14"/>
  <c r="R260" i="14" s="1"/>
  <c r="Q258" i="14"/>
  <c r="Q260" i="14" s="1"/>
  <c r="P258" i="14"/>
  <c r="P260" i="14" s="1"/>
  <c r="O258" i="14"/>
  <c r="O260" i="14" s="1"/>
  <c r="O269" i="14" s="1"/>
  <c r="N258" i="14"/>
  <c r="N260" i="14" s="1"/>
  <c r="M258" i="14"/>
  <c r="M260" i="14" s="1"/>
  <c r="L258" i="14"/>
  <c r="L260" i="14" s="1"/>
  <c r="K258" i="14"/>
  <c r="K260" i="14" s="1"/>
  <c r="K269" i="14" s="1"/>
  <c r="J258" i="14"/>
  <c r="J260" i="14" s="1"/>
  <c r="I258" i="14"/>
  <c r="I260" i="14" s="1"/>
  <c r="H258" i="14"/>
  <c r="H260" i="14" s="1"/>
  <c r="G258" i="14"/>
  <c r="G260" i="14" s="1"/>
  <c r="G269" i="14" s="1"/>
  <c r="F258" i="14"/>
  <c r="F260" i="14" s="1"/>
  <c r="E258" i="14"/>
  <c r="E260" i="14" s="1"/>
  <c r="D258" i="14"/>
  <c r="D260" i="14" s="1"/>
  <c r="V248" i="14"/>
  <c r="V250" i="14" s="1"/>
  <c r="U248" i="14"/>
  <c r="U250" i="14" s="1"/>
  <c r="T248" i="14"/>
  <c r="T250" i="14" s="1"/>
  <c r="S248" i="14"/>
  <c r="S250" i="14" s="1"/>
  <c r="R248" i="14"/>
  <c r="R250" i="14" s="1"/>
  <c r="Q248" i="14"/>
  <c r="Q250" i="14" s="1"/>
  <c r="P248" i="14"/>
  <c r="P250" i="14" s="1"/>
  <c r="O248" i="14"/>
  <c r="O250" i="14" s="1"/>
  <c r="N248" i="14"/>
  <c r="N250" i="14" s="1"/>
  <c r="M248" i="14"/>
  <c r="M250" i="14" s="1"/>
  <c r="L248" i="14"/>
  <c r="L250" i="14" s="1"/>
  <c r="K248" i="14"/>
  <c r="K250" i="14" s="1"/>
  <c r="J248" i="14"/>
  <c r="J250" i="14" s="1"/>
  <c r="I248" i="14"/>
  <c r="I250" i="14" s="1"/>
  <c r="H248" i="14"/>
  <c r="H250" i="14" s="1"/>
  <c r="G248" i="14"/>
  <c r="G250" i="14" s="1"/>
  <c r="F248" i="14"/>
  <c r="F250" i="14" s="1"/>
  <c r="E248" i="14"/>
  <c r="E250" i="14" s="1"/>
  <c r="D248" i="14"/>
  <c r="D250" i="14" s="1"/>
  <c r="V239" i="14"/>
  <c r="V241" i="14" s="1"/>
  <c r="V251" i="14" s="1"/>
  <c r="U239" i="14"/>
  <c r="U241" i="14" s="1"/>
  <c r="T239" i="14"/>
  <c r="T241" i="14" s="1"/>
  <c r="T251" i="14" s="1"/>
  <c r="S239" i="14"/>
  <c r="S241" i="14" s="1"/>
  <c r="R239" i="14"/>
  <c r="R241" i="14" s="1"/>
  <c r="R251" i="14" s="1"/>
  <c r="Q239" i="14"/>
  <c r="Q241" i="14" s="1"/>
  <c r="P239" i="14"/>
  <c r="P241" i="14" s="1"/>
  <c r="P251" i="14" s="1"/>
  <c r="O239" i="14"/>
  <c r="O241" i="14" s="1"/>
  <c r="N239" i="14"/>
  <c r="N241" i="14" s="1"/>
  <c r="N251" i="14" s="1"/>
  <c r="M239" i="14"/>
  <c r="M241" i="14" s="1"/>
  <c r="L239" i="14"/>
  <c r="L241" i="14" s="1"/>
  <c r="L251" i="14" s="1"/>
  <c r="K239" i="14"/>
  <c r="K241" i="14" s="1"/>
  <c r="J239" i="14"/>
  <c r="J241" i="14" s="1"/>
  <c r="J251" i="14" s="1"/>
  <c r="I239" i="14"/>
  <c r="I241" i="14" s="1"/>
  <c r="H239" i="14"/>
  <c r="H241" i="14" s="1"/>
  <c r="H251" i="14" s="1"/>
  <c r="G239" i="14"/>
  <c r="G241" i="14" s="1"/>
  <c r="F239" i="14"/>
  <c r="F241" i="14" s="1"/>
  <c r="F251" i="14" s="1"/>
  <c r="E239" i="14"/>
  <c r="E241" i="14" s="1"/>
  <c r="E251" i="14" s="1"/>
  <c r="D239" i="14"/>
  <c r="D241" i="14" s="1"/>
  <c r="D251" i="14" s="1"/>
  <c r="V229" i="14"/>
  <c r="V231" i="14" s="1"/>
  <c r="U229" i="14"/>
  <c r="U231" i="14" s="1"/>
  <c r="T229" i="14"/>
  <c r="T231" i="14" s="1"/>
  <c r="S229" i="14"/>
  <c r="S231" i="14" s="1"/>
  <c r="R229" i="14"/>
  <c r="R231" i="14" s="1"/>
  <c r="Q229" i="14"/>
  <c r="Q231" i="14" s="1"/>
  <c r="P229" i="14"/>
  <c r="P231" i="14" s="1"/>
  <c r="O229" i="14"/>
  <c r="O231" i="14" s="1"/>
  <c r="N229" i="14"/>
  <c r="N231" i="14" s="1"/>
  <c r="M229" i="14"/>
  <c r="M231" i="14" s="1"/>
  <c r="L229" i="14"/>
  <c r="L231" i="14" s="1"/>
  <c r="K229" i="14"/>
  <c r="K231" i="14" s="1"/>
  <c r="J229" i="14"/>
  <c r="J231" i="14" s="1"/>
  <c r="I229" i="14"/>
  <c r="I231" i="14" s="1"/>
  <c r="H229" i="14"/>
  <c r="H231" i="14" s="1"/>
  <c r="G229" i="14"/>
  <c r="G231" i="14" s="1"/>
  <c r="F229" i="14"/>
  <c r="F231" i="14" s="1"/>
  <c r="E229" i="14"/>
  <c r="E231" i="14" s="1"/>
  <c r="D229" i="14"/>
  <c r="D231" i="14" s="1"/>
  <c r="V220" i="14"/>
  <c r="V222" i="14" s="1"/>
  <c r="U220" i="14"/>
  <c r="U222" i="14" s="1"/>
  <c r="T220" i="14"/>
  <c r="T222" i="14" s="1"/>
  <c r="S220" i="14"/>
  <c r="S222" i="14" s="1"/>
  <c r="S232" i="14" s="1"/>
  <c r="R220" i="14"/>
  <c r="R222" i="14" s="1"/>
  <c r="Q220" i="14"/>
  <c r="Q222" i="14" s="1"/>
  <c r="P220" i="14"/>
  <c r="P222" i="14" s="1"/>
  <c r="O220" i="14"/>
  <c r="O222" i="14" s="1"/>
  <c r="O232" i="14" s="1"/>
  <c r="N220" i="14"/>
  <c r="N222" i="14" s="1"/>
  <c r="M220" i="14"/>
  <c r="M222" i="14" s="1"/>
  <c r="L220" i="14"/>
  <c r="L222" i="14" s="1"/>
  <c r="K220" i="14"/>
  <c r="K222" i="14" s="1"/>
  <c r="K232" i="14" s="1"/>
  <c r="J220" i="14"/>
  <c r="J222" i="14" s="1"/>
  <c r="I220" i="14"/>
  <c r="I222" i="14" s="1"/>
  <c r="H220" i="14"/>
  <c r="H222" i="14" s="1"/>
  <c r="G220" i="14"/>
  <c r="G222" i="14" s="1"/>
  <c r="G232" i="14" s="1"/>
  <c r="F220" i="14"/>
  <c r="F222" i="14" s="1"/>
  <c r="E220" i="14"/>
  <c r="E222" i="14" s="1"/>
  <c r="D220" i="14"/>
  <c r="D222" i="14" s="1"/>
  <c r="V211" i="14"/>
  <c r="V213" i="14" s="1"/>
  <c r="U211" i="14"/>
  <c r="U213" i="14" s="1"/>
  <c r="T211" i="14"/>
  <c r="T213" i="14" s="1"/>
  <c r="S211" i="14"/>
  <c r="S213" i="14" s="1"/>
  <c r="R211" i="14"/>
  <c r="R213" i="14" s="1"/>
  <c r="Q211" i="14"/>
  <c r="Q213" i="14" s="1"/>
  <c r="P211" i="14"/>
  <c r="P213" i="14" s="1"/>
  <c r="O211" i="14"/>
  <c r="O213" i="14" s="1"/>
  <c r="N211" i="14"/>
  <c r="N213" i="14" s="1"/>
  <c r="M211" i="14"/>
  <c r="M213" i="14" s="1"/>
  <c r="L211" i="14"/>
  <c r="L213" i="14" s="1"/>
  <c r="K211" i="14"/>
  <c r="K213" i="14" s="1"/>
  <c r="J211" i="14"/>
  <c r="J213" i="14" s="1"/>
  <c r="I211" i="14"/>
  <c r="I213" i="14" s="1"/>
  <c r="H211" i="14"/>
  <c r="H213" i="14" s="1"/>
  <c r="G211" i="14"/>
  <c r="G213" i="14" s="1"/>
  <c r="F211" i="14"/>
  <c r="F213" i="14" s="1"/>
  <c r="E211" i="14"/>
  <c r="E213" i="14" s="1"/>
  <c r="D211" i="14"/>
  <c r="D213" i="14" s="1"/>
  <c r="E204" i="14"/>
  <c r="V202" i="14"/>
  <c r="V204" i="14" s="1"/>
  <c r="V214" i="14" s="1"/>
  <c r="U202" i="14"/>
  <c r="U204" i="14" s="1"/>
  <c r="T202" i="14"/>
  <c r="T204" i="14" s="1"/>
  <c r="T214" i="14" s="1"/>
  <c r="S202" i="14"/>
  <c r="S204" i="14" s="1"/>
  <c r="R202" i="14"/>
  <c r="R204" i="14" s="1"/>
  <c r="R214" i="14" s="1"/>
  <c r="Q202" i="14"/>
  <c r="Q204" i="14" s="1"/>
  <c r="P202" i="14"/>
  <c r="P204" i="14" s="1"/>
  <c r="P214" i="14" s="1"/>
  <c r="O202" i="14"/>
  <c r="O204" i="14" s="1"/>
  <c r="N202" i="14"/>
  <c r="N204" i="14" s="1"/>
  <c r="N214" i="14" s="1"/>
  <c r="M202" i="14"/>
  <c r="M204" i="14" s="1"/>
  <c r="L202" i="14"/>
  <c r="L204" i="14" s="1"/>
  <c r="L214" i="14" s="1"/>
  <c r="K202" i="14"/>
  <c r="K204" i="14" s="1"/>
  <c r="J202" i="14"/>
  <c r="J204" i="14" s="1"/>
  <c r="J214" i="14" s="1"/>
  <c r="I202" i="14"/>
  <c r="I204" i="14" s="1"/>
  <c r="H202" i="14"/>
  <c r="H204" i="14" s="1"/>
  <c r="H214" i="14" s="1"/>
  <c r="G202" i="14"/>
  <c r="G204" i="14" s="1"/>
  <c r="F202" i="14"/>
  <c r="F204" i="14" s="1"/>
  <c r="F214" i="14" s="1"/>
  <c r="E202" i="14"/>
  <c r="D202" i="14"/>
  <c r="D204" i="14" s="1"/>
  <c r="D214" i="14" s="1"/>
  <c r="V193" i="14"/>
  <c r="V195" i="14" s="1"/>
  <c r="U193" i="14"/>
  <c r="U195" i="14" s="1"/>
  <c r="T193" i="14"/>
  <c r="T195" i="14" s="1"/>
  <c r="S193" i="14"/>
  <c r="S195" i="14" s="1"/>
  <c r="R193" i="14"/>
  <c r="R195" i="14" s="1"/>
  <c r="Q193" i="14"/>
  <c r="Q195" i="14" s="1"/>
  <c r="P193" i="14"/>
  <c r="P195" i="14" s="1"/>
  <c r="O193" i="14"/>
  <c r="O195" i="14" s="1"/>
  <c r="N193" i="14"/>
  <c r="N195" i="14" s="1"/>
  <c r="M193" i="14"/>
  <c r="M195" i="14" s="1"/>
  <c r="L193" i="14"/>
  <c r="L195" i="14" s="1"/>
  <c r="K193" i="14"/>
  <c r="K195" i="14" s="1"/>
  <c r="J193" i="14"/>
  <c r="J195" i="14" s="1"/>
  <c r="I193" i="14"/>
  <c r="I195" i="14" s="1"/>
  <c r="H193" i="14"/>
  <c r="H195" i="14" s="1"/>
  <c r="G193" i="14"/>
  <c r="G195" i="14" s="1"/>
  <c r="F193" i="14"/>
  <c r="F195" i="14" s="1"/>
  <c r="E193" i="14"/>
  <c r="E195" i="14" s="1"/>
  <c r="D193" i="14"/>
  <c r="D195" i="14" s="1"/>
  <c r="V184" i="14"/>
  <c r="V186" i="14" s="1"/>
  <c r="U184" i="14"/>
  <c r="U186" i="14" s="1"/>
  <c r="T184" i="14"/>
  <c r="T186" i="14" s="1"/>
  <c r="S184" i="14"/>
  <c r="S186" i="14" s="1"/>
  <c r="S196" i="14" s="1"/>
  <c r="R184" i="14"/>
  <c r="R186" i="14" s="1"/>
  <c r="Q184" i="14"/>
  <c r="Q186" i="14" s="1"/>
  <c r="P184" i="14"/>
  <c r="P186" i="14" s="1"/>
  <c r="O184" i="14"/>
  <c r="O186" i="14" s="1"/>
  <c r="O196" i="14" s="1"/>
  <c r="N184" i="14"/>
  <c r="N186" i="14" s="1"/>
  <c r="M184" i="14"/>
  <c r="M186" i="14" s="1"/>
  <c r="L184" i="14"/>
  <c r="L186" i="14" s="1"/>
  <c r="K184" i="14"/>
  <c r="K186" i="14" s="1"/>
  <c r="K196" i="14" s="1"/>
  <c r="J184" i="14"/>
  <c r="J186" i="14" s="1"/>
  <c r="I184" i="14"/>
  <c r="I186" i="14" s="1"/>
  <c r="H184" i="14"/>
  <c r="H186" i="14" s="1"/>
  <c r="G184" i="14"/>
  <c r="G186" i="14" s="1"/>
  <c r="G196" i="14" s="1"/>
  <c r="F184" i="14"/>
  <c r="F186" i="14" s="1"/>
  <c r="E184" i="14"/>
  <c r="E186" i="14" s="1"/>
  <c r="D184" i="14"/>
  <c r="D186" i="14" s="1"/>
  <c r="V175" i="14"/>
  <c r="V177" i="14" s="1"/>
  <c r="U175" i="14"/>
  <c r="U177" i="14" s="1"/>
  <c r="T175" i="14"/>
  <c r="T177" i="14" s="1"/>
  <c r="S175" i="14"/>
  <c r="S177" i="14" s="1"/>
  <c r="R175" i="14"/>
  <c r="R177" i="14" s="1"/>
  <c r="Q175" i="14"/>
  <c r="Q177" i="14" s="1"/>
  <c r="P175" i="14"/>
  <c r="P177" i="14" s="1"/>
  <c r="O175" i="14"/>
  <c r="O177" i="14" s="1"/>
  <c r="N175" i="14"/>
  <c r="N177" i="14" s="1"/>
  <c r="M175" i="14"/>
  <c r="M177" i="14" s="1"/>
  <c r="L175" i="14"/>
  <c r="L177" i="14" s="1"/>
  <c r="K175" i="14"/>
  <c r="K177" i="14" s="1"/>
  <c r="J175" i="14"/>
  <c r="J177" i="14" s="1"/>
  <c r="I175" i="14"/>
  <c r="I177" i="14" s="1"/>
  <c r="H175" i="14"/>
  <c r="H177" i="14" s="1"/>
  <c r="G175" i="14"/>
  <c r="G177" i="14" s="1"/>
  <c r="F175" i="14"/>
  <c r="F177" i="14" s="1"/>
  <c r="E175" i="14"/>
  <c r="E177" i="14" s="1"/>
  <c r="D175" i="14"/>
  <c r="D177" i="14" s="1"/>
  <c r="V166" i="14"/>
  <c r="V168" i="14" s="1"/>
  <c r="U166" i="14"/>
  <c r="U168" i="14" s="1"/>
  <c r="T166" i="14"/>
  <c r="T168" i="14" s="1"/>
  <c r="S166" i="14"/>
  <c r="S168" i="14" s="1"/>
  <c r="S178" i="14" s="1"/>
  <c r="R166" i="14"/>
  <c r="R168" i="14" s="1"/>
  <c r="Q166" i="14"/>
  <c r="Q168" i="14" s="1"/>
  <c r="P166" i="14"/>
  <c r="P168" i="14" s="1"/>
  <c r="O166" i="14"/>
  <c r="O168" i="14" s="1"/>
  <c r="O178" i="14" s="1"/>
  <c r="N166" i="14"/>
  <c r="N168" i="14" s="1"/>
  <c r="M166" i="14"/>
  <c r="M168" i="14" s="1"/>
  <c r="L166" i="14"/>
  <c r="L168" i="14" s="1"/>
  <c r="K166" i="14"/>
  <c r="K168" i="14" s="1"/>
  <c r="K178" i="14" s="1"/>
  <c r="J166" i="14"/>
  <c r="J168" i="14" s="1"/>
  <c r="I166" i="14"/>
  <c r="I168" i="14" s="1"/>
  <c r="H166" i="14"/>
  <c r="H168" i="14" s="1"/>
  <c r="G166" i="14"/>
  <c r="G168" i="14" s="1"/>
  <c r="G178" i="14" s="1"/>
  <c r="F166" i="14"/>
  <c r="F168" i="14" s="1"/>
  <c r="E166" i="14"/>
  <c r="E168" i="14" s="1"/>
  <c r="D166" i="14"/>
  <c r="D168" i="14" s="1"/>
  <c r="I159" i="14"/>
  <c r="V157" i="14"/>
  <c r="V159" i="14" s="1"/>
  <c r="U157" i="14"/>
  <c r="U159" i="14" s="1"/>
  <c r="T157" i="14"/>
  <c r="T159" i="14" s="1"/>
  <c r="S157" i="14"/>
  <c r="S159" i="14" s="1"/>
  <c r="R157" i="14"/>
  <c r="R159" i="14" s="1"/>
  <c r="Q157" i="14"/>
  <c r="Q159" i="14" s="1"/>
  <c r="P157" i="14"/>
  <c r="P159" i="14" s="1"/>
  <c r="O157" i="14"/>
  <c r="O159" i="14" s="1"/>
  <c r="N157" i="14"/>
  <c r="N159" i="14" s="1"/>
  <c r="M157" i="14"/>
  <c r="M159" i="14" s="1"/>
  <c r="L157" i="14"/>
  <c r="L159" i="14" s="1"/>
  <c r="K157" i="14"/>
  <c r="K159" i="14" s="1"/>
  <c r="J157" i="14"/>
  <c r="J159" i="14" s="1"/>
  <c r="I157" i="14"/>
  <c r="H157" i="14"/>
  <c r="H159" i="14" s="1"/>
  <c r="G157" i="14"/>
  <c r="G159" i="14" s="1"/>
  <c r="F157" i="14"/>
  <c r="F159" i="14" s="1"/>
  <c r="E157" i="14"/>
  <c r="E159" i="14" s="1"/>
  <c r="D157" i="14"/>
  <c r="D159" i="14" s="1"/>
  <c r="V149" i="14"/>
  <c r="V151" i="14" s="1"/>
  <c r="U149" i="14"/>
  <c r="U151" i="14" s="1"/>
  <c r="U160" i="14" s="1"/>
  <c r="T149" i="14"/>
  <c r="T151" i="14" s="1"/>
  <c r="S149" i="14"/>
  <c r="S151" i="14" s="1"/>
  <c r="R149" i="14"/>
  <c r="R151" i="14" s="1"/>
  <c r="Q149" i="14"/>
  <c r="Q151" i="14" s="1"/>
  <c r="P149" i="14"/>
  <c r="P151" i="14" s="1"/>
  <c r="O149" i="14"/>
  <c r="O151" i="14" s="1"/>
  <c r="N149" i="14"/>
  <c r="N151" i="14" s="1"/>
  <c r="M149" i="14"/>
  <c r="M151" i="14" s="1"/>
  <c r="M160" i="14" s="1"/>
  <c r="L149" i="14"/>
  <c r="L151" i="14" s="1"/>
  <c r="K149" i="14"/>
  <c r="K151" i="14" s="1"/>
  <c r="J149" i="14"/>
  <c r="J151" i="14" s="1"/>
  <c r="I149" i="14"/>
  <c r="I151" i="14" s="1"/>
  <c r="H149" i="14"/>
  <c r="H151" i="14" s="1"/>
  <c r="G149" i="14"/>
  <c r="G151" i="14" s="1"/>
  <c r="F149" i="14"/>
  <c r="F151" i="14" s="1"/>
  <c r="E149" i="14"/>
  <c r="E151" i="14" s="1"/>
  <c r="E160" i="14" s="1"/>
  <c r="D149" i="14"/>
  <c r="D151" i="14" s="1"/>
  <c r="V140" i="14"/>
  <c r="V142" i="14" s="1"/>
  <c r="U140" i="14"/>
  <c r="U142" i="14" s="1"/>
  <c r="T140" i="14"/>
  <c r="T142" i="14" s="1"/>
  <c r="S140" i="14"/>
  <c r="S142" i="14" s="1"/>
  <c r="R140" i="14"/>
  <c r="R142" i="14" s="1"/>
  <c r="Q140" i="14"/>
  <c r="Q142" i="14" s="1"/>
  <c r="P140" i="14"/>
  <c r="P142" i="14" s="1"/>
  <c r="O140" i="14"/>
  <c r="O142" i="14" s="1"/>
  <c r="N140" i="14"/>
  <c r="N142" i="14" s="1"/>
  <c r="M140" i="14"/>
  <c r="M142" i="14" s="1"/>
  <c r="L140" i="14"/>
  <c r="L142" i="14" s="1"/>
  <c r="K140" i="14"/>
  <c r="K142" i="14" s="1"/>
  <c r="J140" i="14"/>
  <c r="J142" i="14" s="1"/>
  <c r="I140" i="14"/>
  <c r="I142" i="14" s="1"/>
  <c r="H140" i="14"/>
  <c r="H142" i="14" s="1"/>
  <c r="G140" i="14"/>
  <c r="G142" i="14" s="1"/>
  <c r="F140" i="14"/>
  <c r="F142" i="14" s="1"/>
  <c r="E140" i="14"/>
  <c r="E142" i="14" s="1"/>
  <c r="D140" i="14"/>
  <c r="D142" i="14" s="1"/>
  <c r="V133" i="14"/>
  <c r="V135" i="14" s="1"/>
  <c r="U133" i="14"/>
  <c r="U135" i="14" s="1"/>
  <c r="U143" i="14" s="1"/>
  <c r="T133" i="14"/>
  <c r="T135" i="14" s="1"/>
  <c r="T143" i="14" s="1"/>
  <c r="S133" i="14"/>
  <c r="S135" i="14" s="1"/>
  <c r="S143" i="14" s="1"/>
  <c r="R133" i="14"/>
  <c r="R135" i="14" s="1"/>
  <c r="Q133" i="14"/>
  <c r="Q135" i="14" s="1"/>
  <c r="P133" i="14"/>
  <c r="P135" i="14" s="1"/>
  <c r="P143" i="14" s="1"/>
  <c r="O133" i="14"/>
  <c r="O135" i="14" s="1"/>
  <c r="O143" i="14" s="1"/>
  <c r="N133" i="14"/>
  <c r="N135" i="14" s="1"/>
  <c r="M133" i="14"/>
  <c r="M135" i="14" s="1"/>
  <c r="M143" i="14" s="1"/>
  <c r="L133" i="14"/>
  <c r="L135" i="14" s="1"/>
  <c r="L143" i="14" s="1"/>
  <c r="K133" i="14"/>
  <c r="K135" i="14" s="1"/>
  <c r="K143" i="14" s="1"/>
  <c r="J133" i="14"/>
  <c r="J135" i="14" s="1"/>
  <c r="I133" i="14"/>
  <c r="I135" i="14" s="1"/>
  <c r="I143" i="14" s="1"/>
  <c r="H133" i="14"/>
  <c r="H135" i="14" s="1"/>
  <c r="H143" i="14" s="1"/>
  <c r="G133" i="14"/>
  <c r="G135" i="14" s="1"/>
  <c r="G143" i="14" s="1"/>
  <c r="F133" i="14"/>
  <c r="F135" i="14" s="1"/>
  <c r="E133" i="14"/>
  <c r="E135" i="14" s="1"/>
  <c r="E143" i="14" s="1"/>
  <c r="D133" i="14"/>
  <c r="D135" i="14" s="1"/>
  <c r="D143" i="14" s="1"/>
  <c r="V124" i="14"/>
  <c r="V126" i="14" s="1"/>
  <c r="U124" i="14"/>
  <c r="U126" i="14" s="1"/>
  <c r="T124" i="14"/>
  <c r="T126" i="14" s="1"/>
  <c r="S124" i="14"/>
  <c r="S126" i="14" s="1"/>
  <c r="R124" i="14"/>
  <c r="R126" i="14" s="1"/>
  <c r="Q124" i="14"/>
  <c r="Q126" i="14" s="1"/>
  <c r="P124" i="14"/>
  <c r="P126" i="14" s="1"/>
  <c r="O124" i="14"/>
  <c r="O126" i="14" s="1"/>
  <c r="N124" i="14"/>
  <c r="N126" i="14" s="1"/>
  <c r="M124" i="14"/>
  <c r="M126" i="14" s="1"/>
  <c r="L124" i="14"/>
  <c r="L126" i="14" s="1"/>
  <c r="K124" i="14"/>
  <c r="K126" i="14" s="1"/>
  <c r="J124" i="14"/>
  <c r="J126" i="14" s="1"/>
  <c r="I124" i="14"/>
  <c r="I126" i="14" s="1"/>
  <c r="H124" i="14"/>
  <c r="H126" i="14" s="1"/>
  <c r="G124" i="14"/>
  <c r="G126" i="14" s="1"/>
  <c r="F124" i="14"/>
  <c r="F126" i="14" s="1"/>
  <c r="E124" i="14"/>
  <c r="E126" i="14" s="1"/>
  <c r="D124" i="14"/>
  <c r="D126" i="14" s="1"/>
  <c r="V115" i="14"/>
  <c r="V117" i="14" s="1"/>
  <c r="U115" i="14"/>
  <c r="U117" i="14" s="1"/>
  <c r="T115" i="14"/>
  <c r="T117" i="14" s="1"/>
  <c r="S115" i="14"/>
  <c r="S117" i="14" s="1"/>
  <c r="R115" i="14"/>
  <c r="R117" i="14" s="1"/>
  <c r="Q115" i="14"/>
  <c r="Q117" i="14" s="1"/>
  <c r="P115" i="14"/>
  <c r="P117" i="14" s="1"/>
  <c r="O115" i="14"/>
  <c r="O117" i="14" s="1"/>
  <c r="N115" i="14"/>
  <c r="N117" i="14" s="1"/>
  <c r="M115" i="14"/>
  <c r="M117" i="14" s="1"/>
  <c r="L115" i="14"/>
  <c r="L117" i="14" s="1"/>
  <c r="K115" i="14"/>
  <c r="K117" i="14" s="1"/>
  <c r="J115" i="14"/>
  <c r="J117" i="14" s="1"/>
  <c r="I115" i="14"/>
  <c r="I117" i="14" s="1"/>
  <c r="H115" i="14"/>
  <c r="H117" i="14" s="1"/>
  <c r="G115" i="14"/>
  <c r="G117" i="14" s="1"/>
  <c r="G127" i="14" s="1"/>
  <c r="F115" i="14"/>
  <c r="F117" i="14" s="1"/>
  <c r="E115" i="14"/>
  <c r="E117" i="14" s="1"/>
  <c r="D115" i="14"/>
  <c r="D117" i="14" s="1"/>
  <c r="V106" i="14"/>
  <c r="V108" i="14" s="1"/>
  <c r="U106" i="14"/>
  <c r="U108" i="14" s="1"/>
  <c r="T106" i="14"/>
  <c r="T108" i="14" s="1"/>
  <c r="S106" i="14"/>
  <c r="S108" i="14" s="1"/>
  <c r="R106" i="14"/>
  <c r="R108" i="14" s="1"/>
  <c r="Q106" i="14"/>
  <c r="Q108" i="14" s="1"/>
  <c r="P106" i="14"/>
  <c r="P108" i="14" s="1"/>
  <c r="O106" i="14"/>
  <c r="O108" i="14" s="1"/>
  <c r="N106" i="14"/>
  <c r="N108" i="14" s="1"/>
  <c r="M106" i="14"/>
  <c r="M108" i="14" s="1"/>
  <c r="L106" i="14"/>
  <c r="L108" i="14" s="1"/>
  <c r="K106" i="14"/>
  <c r="K108" i="14" s="1"/>
  <c r="J106" i="14"/>
  <c r="J108" i="14" s="1"/>
  <c r="I106" i="14"/>
  <c r="I108" i="14" s="1"/>
  <c r="H106" i="14"/>
  <c r="H108" i="14" s="1"/>
  <c r="G106" i="14"/>
  <c r="G108" i="14" s="1"/>
  <c r="F106" i="14"/>
  <c r="F108" i="14" s="1"/>
  <c r="E106" i="14"/>
  <c r="E108" i="14" s="1"/>
  <c r="D106" i="14"/>
  <c r="D108" i="14" s="1"/>
  <c r="V97" i="14"/>
  <c r="V99" i="14" s="1"/>
  <c r="U97" i="14"/>
  <c r="U99" i="14" s="1"/>
  <c r="U109" i="14" s="1"/>
  <c r="T97" i="14"/>
  <c r="T99" i="14" s="1"/>
  <c r="T109" i="14" s="1"/>
  <c r="S97" i="14"/>
  <c r="S99" i="14" s="1"/>
  <c r="R97" i="14"/>
  <c r="R99" i="14" s="1"/>
  <c r="Q97" i="14"/>
  <c r="Q99" i="14" s="1"/>
  <c r="P97" i="14"/>
  <c r="P99" i="14" s="1"/>
  <c r="P109" i="14" s="1"/>
  <c r="O97" i="14"/>
  <c r="O99" i="14" s="1"/>
  <c r="N97" i="14"/>
  <c r="N99" i="14" s="1"/>
  <c r="M97" i="14"/>
  <c r="M99" i="14" s="1"/>
  <c r="M109" i="14" s="1"/>
  <c r="L97" i="14"/>
  <c r="L99" i="14" s="1"/>
  <c r="L109" i="14" s="1"/>
  <c r="K97" i="14"/>
  <c r="K99" i="14" s="1"/>
  <c r="J97" i="14"/>
  <c r="J99" i="14" s="1"/>
  <c r="I97" i="14"/>
  <c r="I99" i="14" s="1"/>
  <c r="I109" i="14" s="1"/>
  <c r="H97" i="14"/>
  <c r="H99" i="14" s="1"/>
  <c r="H109" i="14" s="1"/>
  <c r="G97" i="14"/>
  <c r="G99" i="14" s="1"/>
  <c r="F97" i="14"/>
  <c r="F99" i="14" s="1"/>
  <c r="E97" i="14"/>
  <c r="E99" i="14" s="1"/>
  <c r="E109" i="14" s="1"/>
  <c r="D97" i="14"/>
  <c r="D99" i="14" s="1"/>
  <c r="D109" i="14" s="1"/>
  <c r="V88" i="14"/>
  <c r="V90" i="14" s="1"/>
  <c r="U88" i="14"/>
  <c r="U90" i="14" s="1"/>
  <c r="T88" i="14"/>
  <c r="T90" i="14" s="1"/>
  <c r="S88" i="14"/>
  <c r="S90" i="14" s="1"/>
  <c r="R88" i="14"/>
  <c r="R90" i="14" s="1"/>
  <c r="Q88" i="14"/>
  <c r="Q90" i="14" s="1"/>
  <c r="P88" i="14"/>
  <c r="P90" i="14" s="1"/>
  <c r="O88" i="14"/>
  <c r="O90" i="14" s="1"/>
  <c r="N88" i="14"/>
  <c r="N90" i="14" s="1"/>
  <c r="M88" i="14"/>
  <c r="M90" i="14" s="1"/>
  <c r="L88" i="14"/>
  <c r="L90" i="14" s="1"/>
  <c r="K88" i="14"/>
  <c r="K90" i="14" s="1"/>
  <c r="J88" i="14"/>
  <c r="J90" i="14" s="1"/>
  <c r="I88" i="14"/>
  <c r="I90" i="14" s="1"/>
  <c r="H88" i="14"/>
  <c r="H90" i="14" s="1"/>
  <c r="G88" i="14"/>
  <c r="G90" i="14" s="1"/>
  <c r="F88" i="14"/>
  <c r="F90" i="14" s="1"/>
  <c r="E88" i="14"/>
  <c r="E90" i="14" s="1"/>
  <c r="D88" i="14"/>
  <c r="D90" i="14" s="1"/>
  <c r="V80" i="14"/>
  <c r="V82" i="14" s="1"/>
  <c r="U80" i="14"/>
  <c r="U82" i="14" s="1"/>
  <c r="T80" i="14"/>
  <c r="T82" i="14" s="1"/>
  <c r="S80" i="14"/>
  <c r="S82" i="14" s="1"/>
  <c r="R80" i="14"/>
  <c r="R82" i="14" s="1"/>
  <c r="Q80" i="14"/>
  <c r="Q82" i="14" s="1"/>
  <c r="P80" i="14"/>
  <c r="P82" i="14" s="1"/>
  <c r="O80" i="14"/>
  <c r="O82" i="14" s="1"/>
  <c r="N80" i="14"/>
  <c r="N82" i="14" s="1"/>
  <c r="M80" i="14"/>
  <c r="M82" i="14" s="1"/>
  <c r="L80" i="14"/>
  <c r="L82" i="14" s="1"/>
  <c r="K80" i="14"/>
  <c r="K82" i="14" s="1"/>
  <c r="J80" i="14"/>
  <c r="J82" i="14" s="1"/>
  <c r="I80" i="14"/>
  <c r="I82" i="14" s="1"/>
  <c r="H80" i="14"/>
  <c r="H82" i="14" s="1"/>
  <c r="G80" i="14"/>
  <c r="G82" i="14" s="1"/>
  <c r="G91" i="14" s="1"/>
  <c r="F80" i="14"/>
  <c r="F82" i="14" s="1"/>
  <c r="E80" i="14"/>
  <c r="E82" i="14" s="1"/>
  <c r="D80" i="14"/>
  <c r="D82" i="14" s="1"/>
  <c r="V70" i="14"/>
  <c r="V72" i="14" s="1"/>
  <c r="U70" i="14"/>
  <c r="U72" i="14" s="1"/>
  <c r="T70" i="14"/>
  <c r="T72" i="14" s="1"/>
  <c r="S70" i="14"/>
  <c r="S72" i="14" s="1"/>
  <c r="R70" i="14"/>
  <c r="R72" i="14" s="1"/>
  <c r="Q70" i="14"/>
  <c r="Q72" i="14" s="1"/>
  <c r="P70" i="14"/>
  <c r="P72" i="14" s="1"/>
  <c r="O70" i="14"/>
  <c r="O72" i="14" s="1"/>
  <c r="N70" i="14"/>
  <c r="N72" i="14" s="1"/>
  <c r="M70" i="14"/>
  <c r="M72" i="14" s="1"/>
  <c r="L70" i="14"/>
  <c r="L72" i="14" s="1"/>
  <c r="K70" i="14"/>
  <c r="K72" i="14" s="1"/>
  <c r="J70" i="14"/>
  <c r="J72" i="14" s="1"/>
  <c r="I70" i="14"/>
  <c r="I72" i="14" s="1"/>
  <c r="H70" i="14"/>
  <c r="H72" i="14" s="1"/>
  <c r="G70" i="14"/>
  <c r="G72" i="14" s="1"/>
  <c r="F70" i="14"/>
  <c r="F72" i="14" s="1"/>
  <c r="E70" i="14"/>
  <c r="E72" i="14" s="1"/>
  <c r="D70" i="14"/>
  <c r="D72" i="14" s="1"/>
  <c r="V61" i="14"/>
  <c r="V63" i="14" s="1"/>
  <c r="U61" i="14"/>
  <c r="U63" i="14" s="1"/>
  <c r="U73" i="14" s="1"/>
  <c r="T61" i="14"/>
  <c r="T63" i="14" s="1"/>
  <c r="S61" i="14"/>
  <c r="S63" i="14" s="1"/>
  <c r="R61" i="14"/>
  <c r="R63" i="14" s="1"/>
  <c r="Q61" i="14"/>
  <c r="Q63" i="14" s="1"/>
  <c r="P61" i="14"/>
  <c r="P63" i="14" s="1"/>
  <c r="P73" i="14" s="1"/>
  <c r="O61" i="14"/>
  <c r="O63" i="14" s="1"/>
  <c r="N61" i="14"/>
  <c r="N63" i="14" s="1"/>
  <c r="M61" i="14"/>
  <c r="M63" i="14" s="1"/>
  <c r="M73" i="14" s="1"/>
  <c r="L61" i="14"/>
  <c r="L63" i="14" s="1"/>
  <c r="K61" i="14"/>
  <c r="K63" i="14" s="1"/>
  <c r="J61" i="14"/>
  <c r="J63" i="14" s="1"/>
  <c r="I61" i="14"/>
  <c r="I63" i="14" s="1"/>
  <c r="I73" i="14" s="1"/>
  <c r="H61" i="14"/>
  <c r="H63" i="14" s="1"/>
  <c r="H73" i="14" s="1"/>
  <c r="G61" i="14"/>
  <c r="G63" i="14" s="1"/>
  <c r="F61" i="14"/>
  <c r="F63" i="14" s="1"/>
  <c r="E61" i="14"/>
  <c r="E63" i="14" s="1"/>
  <c r="E73" i="14" s="1"/>
  <c r="D61" i="14"/>
  <c r="D63" i="14" s="1"/>
  <c r="V52" i="14"/>
  <c r="V54" i="14" s="1"/>
  <c r="U52" i="14"/>
  <c r="U54" i="14" s="1"/>
  <c r="T52" i="14"/>
  <c r="T54" i="14" s="1"/>
  <c r="S52" i="14"/>
  <c r="S54" i="14" s="1"/>
  <c r="R52" i="14"/>
  <c r="R54" i="14" s="1"/>
  <c r="Q52" i="14"/>
  <c r="Q54" i="14" s="1"/>
  <c r="P52" i="14"/>
  <c r="P54" i="14" s="1"/>
  <c r="O52" i="14"/>
  <c r="O54" i="14" s="1"/>
  <c r="N52" i="14"/>
  <c r="N54" i="14" s="1"/>
  <c r="M52" i="14"/>
  <c r="M54" i="14" s="1"/>
  <c r="L52" i="14"/>
  <c r="L54" i="14" s="1"/>
  <c r="K52" i="14"/>
  <c r="K54" i="14" s="1"/>
  <c r="J52" i="14"/>
  <c r="J54" i="14" s="1"/>
  <c r="I52" i="14"/>
  <c r="I54" i="14" s="1"/>
  <c r="H52" i="14"/>
  <c r="H54" i="14" s="1"/>
  <c r="G52" i="14"/>
  <c r="G54" i="14" s="1"/>
  <c r="F52" i="14"/>
  <c r="F54" i="14" s="1"/>
  <c r="E52" i="14"/>
  <c r="E54" i="14" s="1"/>
  <c r="D52" i="14"/>
  <c r="D54" i="14" s="1"/>
  <c r="V44" i="14"/>
  <c r="V46" i="14" s="1"/>
  <c r="V55" i="14" s="1"/>
  <c r="U44" i="14"/>
  <c r="U46" i="14" s="1"/>
  <c r="T44" i="14"/>
  <c r="T46" i="14" s="1"/>
  <c r="T55" i="14" s="1"/>
  <c r="S44" i="14"/>
  <c r="S46" i="14" s="1"/>
  <c r="S55" i="14" s="1"/>
  <c r="R44" i="14"/>
  <c r="R46" i="14" s="1"/>
  <c r="R55" i="14" s="1"/>
  <c r="Q44" i="14"/>
  <c r="Q46" i="14" s="1"/>
  <c r="P44" i="14"/>
  <c r="P46" i="14" s="1"/>
  <c r="P55" i="14" s="1"/>
  <c r="O44" i="14"/>
  <c r="O46" i="14" s="1"/>
  <c r="O55" i="14" s="1"/>
  <c r="N44" i="14"/>
  <c r="N46" i="14" s="1"/>
  <c r="M44" i="14"/>
  <c r="M46" i="14" s="1"/>
  <c r="L44" i="14"/>
  <c r="L46" i="14" s="1"/>
  <c r="L55" i="14" s="1"/>
  <c r="K44" i="14"/>
  <c r="K46" i="14" s="1"/>
  <c r="K55" i="14" s="1"/>
  <c r="J44" i="14"/>
  <c r="J46" i="14" s="1"/>
  <c r="J55" i="14" s="1"/>
  <c r="I44" i="14"/>
  <c r="I46" i="14" s="1"/>
  <c r="H44" i="14"/>
  <c r="H46" i="14" s="1"/>
  <c r="H55" i="14" s="1"/>
  <c r="G44" i="14"/>
  <c r="G46" i="14" s="1"/>
  <c r="G55" i="14" s="1"/>
  <c r="F44" i="14"/>
  <c r="F46" i="14" s="1"/>
  <c r="F55" i="14" s="1"/>
  <c r="E44" i="14"/>
  <c r="E46" i="14" s="1"/>
  <c r="D44" i="14"/>
  <c r="D46" i="14" s="1"/>
  <c r="D55" i="14" s="1"/>
  <c r="V35" i="14"/>
  <c r="V37" i="14" s="1"/>
  <c r="U35" i="14"/>
  <c r="U37" i="14" s="1"/>
  <c r="T35" i="14"/>
  <c r="T37" i="14" s="1"/>
  <c r="S35" i="14"/>
  <c r="S37" i="14" s="1"/>
  <c r="R35" i="14"/>
  <c r="R37" i="14" s="1"/>
  <c r="Q35" i="14"/>
  <c r="Q37" i="14" s="1"/>
  <c r="P35" i="14"/>
  <c r="P37" i="14" s="1"/>
  <c r="O35" i="14"/>
  <c r="O37" i="14" s="1"/>
  <c r="N35" i="14"/>
  <c r="N37" i="14" s="1"/>
  <c r="M35" i="14"/>
  <c r="M37" i="14" s="1"/>
  <c r="L35" i="14"/>
  <c r="L37" i="14" s="1"/>
  <c r="K35" i="14"/>
  <c r="K37" i="14" s="1"/>
  <c r="J35" i="14"/>
  <c r="J37" i="14" s="1"/>
  <c r="I35" i="14"/>
  <c r="I37" i="14" s="1"/>
  <c r="H35" i="14"/>
  <c r="H37" i="14" s="1"/>
  <c r="G35" i="14"/>
  <c r="G37" i="14" s="1"/>
  <c r="F35" i="14"/>
  <c r="F37" i="14" s="1"/>
  <c r="E35" i="14"/>
  <c r="E37" i="14" s="1"/>
  <c r="D35" i="14"/>
  <c r="D37" i="14" s="1"/>
  <c r="V26" i="14"/>
  <c r="V28" i="14" s="1"/>
  <c r="U26" i="14"/>
  <c r="U28" i="14" s="1"/>
  <c r="U38" i="14" s="1"/>
  <c r="T26" i="14"/>
  <c r="T28" i="14" s="1"/>
  <c r="T38" i="14" s="1"/>
  <c r="S26" i="14"/>
  <c r="S28" i="14" s="1"/>
  <c r="R26" i="14"/>
  <c r="R28" i="14" s="1"/>
  <c r="Q26" i="14"/>
  <c r="Q28" i="14" s="1"/>
  <c r="Q38" i="14" s="1"/>
  <c r="P26" i="14"/>
  <c r="P28" i="14" s="1"/>
  <c r="P38" i="14" s="1"/>
  <c r="O26" i="14"/>
  <c r="O28" i="14" s="1"/>
  <c r="N26" i="14"/>
  <c r="N28" i="14" s="1"/>
  <c r="M26" i="14"/>
  <c r="M28" i="14" s="1"/>
  <c r="M38" i="14" s="1"/>
  <c r="L26" i="14"/>
  <c r="L28" i="14" s="1"/>
  <c r="L38" i="14" s="1"/>
  <c r="K26" i="14"/>
  <c r="K28" i="14" s="1"/>
  <c r="J26" i="14"/>
  <c r="J28" i="14" s="1"/>
  <c r="I26" i="14"/>
  <c r="I28" i="14" s="1"/>
  <c r="I38" i="14" s="1"/>
  <c r="H26" i="14"/>
  <c r="H28" i="14" s="1"/>
  <c r="H38" i="14" s="1"/>
  <c r="G26" i="14"/>
  <c r="G28" i="14" s="1"/>
  <c r="F26" i="14"/>
  <c r="F28" i="14" s="1"/>
  <c r="E26" i="14"/>
  <c r="E28" i="14" s="1"/>
  <c r="E38" i="14" s="1"/>
  <c r="D26" i="14"/>
  <c r="D28" i="14" s="1"/>
  <c r="D38" i="14" s="1"/>
  <c r="V17" i="14"/>
  <c r="V19" i="14" s="1"/>
  <c r="U17" i="14"/>
  <c r="U19" i="14" s="1"/>
  <c r="T17" i="14"/>
  <c r="T19" i="14" s="1"/>
  <c r="S17" i="14"/>
  <c r="S19" i="14" s="1"/>
  <c r="R17" i="14"/>
  <c r="R19" i="14" s="1"/>
  <c r="Q17" i="14"/>
  <c r="Q19" i="14" s="1"/>
  <c r="P17" i="14"/>
  <c r="P19" i="14" s="1"/>
  <c r="O17" i="14"/>
  <c r="O19" i="14" s="1"/>
  <c r="N17" i="14"/>
  <c r="N19" i="14" s="1"/>
  <c r="M17" i="14"/>
  <c r="M19" i="14" s="1"/>
  <c r="L17" i="14"/>
  <c r="L19" i="14" s="1"/>
  <c r="K17" i="14"/>
  <c r="K19" i="14" s="1"/>
  <c r="J17" i="14"/>
  <c r="J19" i="14" s="1"/>
  <c r="I17" i="14"/>
  <c r="I19" i="14" s="1"/>
  <c r="H17" i="14"/>
  <c r="H19" i="14" s="1"/>
  <c r="G17" i="14"/>
  <c r="G19" i="14" s="1"/>
  <c r="F17" i="14"/>
  <c r="F19" i="14" s="1"/>
  <c r="E17" i="14"/>
  <c r="E19" i="14" s="1"/>
  <c r="D17" i="14"/>
  <c r="D19" i="14" s="1"/>
  <c r="V8" i="14"/>
  <c r="V10" i="14" s="1"/>
  <c r="V20" i="14" s="1"/>
  <c r="U8" i="14"/>
  <c r="U10" i="14" s="1"/>
  <c r="T8" i="14"/>
  <c r="T10" i="14" s="1"/>
  <c r="S8" i="14"/>
  <c r="S10" i="14" s="1"/>
  <c r="S20" i="14" s="1"/>
  <c r="R8" i="14"/>
  <c r="R10" i="14" s="1"/>
  <c r="R20" i="14" s="1"/>
  <c r="Q8" i="14"/>
  <c r="Q10" i="14" s="1"/>
  <c r="P8" i="14"/>
  <c r="P10" i="14" s="1"/>
  <c r="O8" i="14"/>
  <c r="O10" i="14" s="1"/>
  <c r="O20" i="14" s="1"/>
  <c r="N8" i="14"/>
  <c r="N10" i="14" s="1"/>
  <c r="N20" i="14" s="1"/>
  <c r="M8" i="14"/>
  <c r="M10" i="14" s="1"/>
  <c r="L8" i="14"/>
  <c r="L10" i="14" s="1"/>
  <c r="K8" i="14"/>
  <c r="K10" i="14" s="1"/>
  <c r="K20" i="14" s="1"/>
  <c r="J8" i="14"/>
  <c r="J10" i="14" s="1"/>
  <c r="J20" i="14" s="1"/>
  <c r="I8" i="14"/>
  <c r="I10" i="14" s="1"/>
  <c r="H8" i="14"/>
  <c r="H10" i="14" s="1"/>
  <c r="G8" i="14"/>
  <c r="G10" i="14" s="1"/>
  <c r="G20" i="14" s="1"/>
  <c r="F8" i="14"/>
  <c r="F10" i="14" s="1"/>
  <c r="F20" i="14" s="1"/>
  <c r="E8" i="14"/>
  <c r="E10" i="14" s="1"/>
  <c r="D8" i="14"/>
  <c r="D10" i="14" s="1"/>
  <c r="G565" i="12"/>
  <c r="G564" i="12"/>
  <c r="G563" i="12"/>
  <c r="G562" i="12"/>
  <c r="G561" i="12"/>
  <c r="G560" i="12"/>
  <c r="B111" i="12"/>
  <c r="B3" i="12"/>
  <c r="A3" i="12"/>
  <c r="A7" i="12" s="1"/>
  <c r="A9" i="12" s="1"/>
  <c r="A10" i="12" s="1"/>
  <c r="B12" i="12" s="1"/>
  <c r="M682" i="11"/>
  <c r="M683" i="11" s="1"/>
  <c r="L682" i="11"/>
  <c r="L683" i="11" s="1"/>
  <c r="K682" i="11"/>
  <c r="K683" i="11" s="1"/>
  <c r="J682" i="11"/>
  <c r="J683" i="11" s="1"/>
  <c r="I682" i="11"/>
  <c r="I683" i="11" s="1"/>
  <c r="H682" i="11"/>
  <c r="H683" i="11" s="1"/>
  <c r="G682" i="11"/>
  <c r="G683" i="11" s="1"/>
  <c r="M671" i="11"/>
  <c r="M672" i="11" s="1"/>
  <c r="L671" i="11"/>
  <c r="L672" i="11" s="1"/>
  <c r="K671" i="11"/>
  <c r="K672" i="11" s="1"/>
  <c r="J671" i="11"/>
  <c r="J672" i="11" s="1"/>
  <c r="I671" i="11"/>
  <c r="I672" i="11" s="1"/>
  <c r="H671" i="11"/>
  <c r="H672" i="11" s="1"/>
  <c r="G671" i="11"/>
  <c r="G672" i="11" s="1"/>
  <c r="M660" i="11"/>
  <c r="M661" i="11" s="1"/>
  <c r="L660" i="11"/>
  <c r="L661" i="11" s="1"/>
  <c r="K660" i="11"/>
  <c r="K661" i="11" s="1"/>
  <c r="J660" i="11"/>
  <c r="J661" i="11" s="1"/>
  <c r="I660" i="11"/>
  <c r="I661" i="11" s="1"/>
  <c r="H660" i="11"/>
  <c r="H661" i="11" s="1"/>
  <c r="G660" i="11"/>
  <c r="G661" i="11" s="1"/>
  <c r="M649" i="11"/>
  <c r="M650" i="11" s="1"/>
  <c r="L649" i="11"/>
  <c r="L650" i="11" s="1"/>
  <c r="K649" i="11"/>
  <c r="K650" i="11" s="1"/>
  <c r="J649" i="11"/>
  <c r="J650" i="11" s="1"/>
  <c r="I649" i="11"/>
  <c r="I650" i="11" s="1"/>
  <c r="H649" i="11"/>
  <c r="H650" i="11" s="1"/>
  <c r="G649" i="11"/>
  <c r="G650" i="11" s="1"/>
  <c r="M638" i="11"/>
  <c r="M639" i="11" s="1"/>
  <c r="L638" i="11"/>
  <c r="L639" i="11" s="1"/>
  <c r="K638" i="11"/>
  <c r="K639" i="11" s="1"/>
  <c r="J638" i="11"/>
  <c r="J639" i="11" s="1"/>
  <c r="I638" i="11"/>
  <c r="I639" i="11" s="1"/>
  <c r="H638" i="11"/>
  <c r="H639" i="11" s="1"/>
  <c r="G638" i="11"/>
  <c r="G639" i="11" s="1"/>
  <c r="M627" i="11"/>
  <c r="M628" i="11" s="1"/>
  <c r="L627" i="11"/>
  <c r="L628" i="11" s="1"/>
  <c r="K627" i="11"/>
  <c r="K628" i="11" s="1"/>
  <c r="J627" i="11"/>
  <c r="J628" i="11" s="1"/>
  <c r="I627" i="11"/>
  <c r="I628" i="11" s="1"/>
  <c r="H627" i="11"/>
  <c r="H628" i="11" s="1"/>
  <c r="G627" i="11"/>
  <c r="G628" i="11" s="1"/>
  <c r="M616" i="11"/>
  <c r="M617" i="11" s="1"/>
  <c r="L616" i="11"/>
  <c r="L617" i="11" s="1"/>
  <c r="K616" i="11"/>
  <c r="K617" i="11" s="1"/>
  <c r="J616" i="11"/>
  <c r="J617" i="11" s="1"/>
  <c r="I616" i="11"/>
  <c r="I617" i="11" s="1"/>
  <c r="H616" i="11"/>
  <c r="H617" i="11" s="1"/>
  <c r="G616" i="11"/>
  <c r="G617" i="11" s="1"/>
  <c r="M605" i="11"/>
  <c r="M606" i="11" s="1"/>
  <c r="L605" i="11"/>
  <c r="L606" i="11" s="1"/>
  <c r="K605" i="11"/>
  <c r="K606" i="11" s="1"/>
  <c r="J605" i="11"/>
  <c r="J606" i="11" s="1"/>
  <c r="I605" i="11"/>
  <c r="I606" i="11" s="1"/>
  <c r="H605" i="11"/>
  <c r="H606" i="11" s="1"/>
  <c r="G605" i="11"/>
  <c r="G606" i="11" s="1"/>
  <c r="M594" i="11"/>
  <c r="M595" i="11" s="1"/>
  <c r="L594" i="11"/>
  <c r="L595" i="11" s="1"/>
  <c r="K594" i="11"/>
  <c r="K595" i="11" s="1"/>
  <c r="J594" i="11"/>
  <c r="J595" i="11" s="1"/>
  <c r="I594" i="11"/>
  <c r="I595" i="11" s="1"/>
  <c r="H594" i="11"/>
  <c r="H595" i="11" s="1"/>
  <c r="G594" i="11"/>
  <c r="G595" i="11" s="1"/>
  <c r="M583" i="11"/>
  <c r="M584" i="11" s="1"/>
  <c r="L583" i="11"/>
  <c r="L584" i="11" s="1"/>
  <c r="K583" i="11"/>
  <c r="K584" i="11" s="1"/>
  <c r="J583" i="11"/>
  <c r="J584" i="11" s="1"/>
  <c r="I583" i="11"/>
  <c r="I584" i="11" s="1"/>
  <c r="H583" i="11"/>
  <c r="H584" i="11" s="1"/>
  <c r="G583" i="11"/>
  <c r="G584" i="11" s="1"/>
  <c r="M572" i="11"/>
  <c r="M573" i="11" s="1"/>
  <c r="L572" i="11"/>
  <c r="L573" i="11" s="1"/>
  <c r="K572" i="11"/>
  <c r="K573" i="11" s="1"/>
  <c r="J572" i="11"/>
  <c r="J573" i="11" s="1"/>
  <c r="I572" i="11"/>
  <c r="I573" i="11" s="1"/>
  <c r="H572" i="11"/>
  <c r="H573" i="11" s="1"/>
  <c r="G572" i="11"/>
  <c r="G573" i="11" s="1"/>
  <c r="M561" i="11"/>
  <c r="M562" i="11" s="1"/>
  <c r="L561" i="11"/>
  <c r="L562" i="11" s="1"/>
  <c r="K561" i="11"/>
  <c r="K562" i="11" s="1"/>
  <c r="J561" i="11"/>
  <c r="J562" i="11" s="1"/>
  <c r="I561" i="11"/>
  <c r="I562" i="11" s="1"/>
  <c r="H561" i="11"/>
  <c r="H562" i="11" s="1"/>
  <c r="G561" i="11"/>
  <c r="G562" i="11" s="1"/>
  <c r="M550" i="11"/>
  <c r="M551" i="11" s="1"/>
  <c r="L550" i="11"/>
  <c r="L551" i="11" s="1"/>
  <c r="K550" i="11"/>
  <c r="K551" i="11" s="1"/>
  <c r="J550" i="11"/>
  <c r="J551" i="11" s="1"/>
  <c r="I550" i="11"/>
  <c r="I551" i="11" s="1"/>
  <c r="H550" i="11"/>
  <c r="H551" i="11" s="1"/>
  <c r="G550" i="11"/>
  <c r="G551" i="11" s="1"/>
  <c r="M539" i="11"/>
  <c r="M540" i="11" s="1"/>
  <c r="L539" i="11"/>
  <c r="L540" i="11" s="1"/>
  <c r="K539" i="11"/>
  <c r="K540" i="11" s="1"/>
  <c r="J539" i="11"/>
  <c r="J540" i="11" s="1"/>
  <c r="I539" i="11"/>
  <c r="I540" i="11" s="1"/>
  <c r="H539" i="11"/>
  <c r="H540" i="11" s="1"/>
  <c r="G539" i="11"/>
  <c r="G540" i="11" s="1"/>
  <c r="M528" i="11"/>
  <c r="M529" i="11" s="1"/>
  <c r="L528" i="11"/>
  <c r="L529" i="11" s="1"/>
  <c r="K528" i="11"/>
  <c r="K529" i="11" s="1"/>
  <c r="J528" i="11"/>
  <c r="J529" i="11" s="1"/>
  <c r="I528" i="11"/>
  <c r="I529" i="11" s="1"/>
  <c r="H528" i="11"/>
  <c r="H529" i="11" s="1"/>
  <c r="G528" i="11"/>
  <c r="G529" i="11" s="1"/>
  <c r="M517" i="11"/>
  <c r="M518" i="11" s="1"/>
  <c r="L517" i="11"/>
  <c r="L518" i="11" s="1"/>
  <c r="K517" i="11"/>
  <c r="K518" i="11" s="1"/>
  <c r="J517" i="11"/>
  <c r="J518" i="11" s="1"/>
  <c r="I517" i="11"/>
  <c r="I518" i="11" s="1"/>
  <c r="H517" i="11"/>
  <c r="H518" i="11" s="1"/>
  <c r="G517" i="11"/>
  <c r="G518" i="11" s="1"/>
  <c r="M506" i="11"/>
  <c r="M507" i="11" s="1"/>
  <c r="L506" i="11"/>
  <c r="L507" i="11" s="1"/>
  <c r="K506" i="11"/>
  <c r="K507" i="11" s="1"/>
  <c r="J506" i="11"/>
  <c r="J507" i="11" s="1"/>
  <c r="I506" i="11"/>
  <c r="I507" i="11" s="1"/>
  <c r="H506" i="11"/>
  <c r="H507" i="11" s="1"/>
  <c r="G506" i="11"/>
  <c r="G507" i="11" s="1"/>
  <c r="M495" i="11"/>
  <c r="M496" i="11" s="1"/>
  <c r="L495" i="11"/>
  <c r="L496" i="11" s="1"/>
  <c r="K495" i="11"/>
  <c r="K496" i="11" s="1"/>
  <c r="J495" i="11"/>
  <c r="J496" i="11" s="1"/>
  <c r="I495" i="11"/>
  <c r="I496" i="11" s="1"/>
  <c r="H495" i="11"/>
  <c r="H496" i="11" s="1"/>
  <c r="G495" i="11"/>
  <c r="G496" i="11" s="1"/>
  <c r="M484" i="11"/>
  <c r="M485" i="11" s="1"/>
  <c r="L484" i="11"/>
  <c r="L485" i="11" s="1"/>
  <c r="K484" i="11"/>
  <c r="K485" i="11" s="1"/>
  <c r="J484" i="11"/>
  <c r="J485" i="11" s="1"/>
  <c r="I484" i="11"/>
  <c r="I485" i="11" s="1"/>
  <c r="H484" i="11"/>
  <c r="H485" i="11" s="1"/>
  <c r="G484" i="11"/>
  <c r="G485" i="11" s="1"/>
  <c r="M473" i="11"/>
  <c r="M474" i="11" s="1"/>
  <c r="L473" i="11"/>
  <c r="L474" i="11" s="1"/>
  <c r="K473" i="11"/>
  <c r="K474" i="11" s="1"/>
  <c r="J473" i="11"/>
  <c r="J474" i="11" s="1"/>
  <c r="I473" i="11"/>
  <c r="I474" i="11" s="1"/>
  <c r="H473" i="11"/>
  <c r="H474" i="11" s="1"/>
  <c r="G473" i="11"/>
  <c r="G474" i="11" s="1"/>
  <c r="M462" i="11"/>
  <c r="M463" i="11" s="1"/>
  <c r="L462" i="11"/>
  <c r="L463" i="11" s="1"/>
  <c r="K462" i="11"/>
  <c r="K463" i="11" s="1"/>
  <c r="J462" i="11"/>
  <c r="J463" i="11" s="1"/>
  <c r="I462" i="11"/>
  <c r="I463" i="11" s="1"/>
  <c r="H462" i="11"/>
  <c r="H463" i="11" s="1"/>
  <c r="G462" i="11"/>
  <c r="G463" i="11" s="1"/>
  <c r="M451" i="11"/>
  <c r="M452" i="11" s="1"/>
  <c r="L451" i="11"/>
  <c r="L452" i="11" s="1"/>
  <c r="K451" i="11"/>
  <c r="K452" i="11" s="1"/>
  <c r="J451" i="11"/>
  <c r="J452" i="11" s="1"/>
  <c r="I451" i="11"/>
  <c r="I452" i="11" s="1"/>
  <c r="H451" i="11"/>
  <c r="H452" i="11" s="1"/>
  <c r="G451" i="11"/>
  <c r="G452" i="11" s="1"/>
  <c r="M440" i="11"/>
  <c r="M441" i="11" s="1"/>
  <c r="L440" i="11"/>
  <c r="L441" i="11" s="1"/>
  <c r="K440" i="11"/>
  <c r="K441" i="11" s="1"/>
  <c r="J440" i="11"/>
  <c r="J441" i="11" s="1"/>
  <c r="I440" i="11"/>
  <c r="I441" i="11" s="1"/>
  <c r="H440" i="11"/>
  <c r="H441" i="11" s="1"/>
  <c r="G440" i="11"/>
  <c r="G441" i="11" s="1"/>
  <c r="M429" i="11"/>
  <c r="M430" i="11" s="1"/>
  <c r="L429" i="11"/>
  <c r="L430" i="11" s="1"/>
  <c r="K429" i="11"/>
  <c r="K430" i="11" s="1"/>
  <c r="J429" i="11"/>
  <c r="J430" i="11" s="1"/>
  <c r="I429" i="11"/>
  <c r="I430" i="11" s="1"/>
  <c r="H429" i="11"/>
  <c r="H430" i="11" s="1"/>
  <c r="G429" i="11"/>
  <c r="G430" i="11" s="1"/>
  <c r="M418" i="11"/>
  <c r="M419" i="11" s="1"/>
  <c r="L418" i="11"/>
  <c r="L419" i="11" s="1"/>
  <c r="K418" i="11"/>
  <c r="K419" i="11" s="1"/>
  <c r="J418" i="11"/>
  <c r="J419" i="11" s="1"/>
  <c r="I418" i="11"/>
  <c r="I419" i="11" s="1"/>
  <c r="H418" i="11"/>
  <c r="H419" i="11" s="1"/>
  <c r="G418" i="11"/>
  <c r="G419" i="11" s="1"/>
  <c r="M407" i="11"/>
  <c r="M408" i="11" s="1"/>
  <c r="L407" i="11"/>
  <c r="L408" i="11" s="1"/>
  <c r="K407" i="11"/>
  <c r="K408" i="11" s="1"/>
  <c r="J407" i="11"/>
  <c r="J408" i="11" s="1"/>
  <c r="I407" i="11"/>
  <c r="I408" i="11" s="1"/>
  <c r="H407" i="11"/>
  <c r="H408" i="11" s="1"/>
  <c r="G407" i="11"/>
  <c r="G408" i="11" s="1"/>
  <c r="M396" i="11"/>
  <c r="M397" i="11" s="1"/>
  <c r="L396" i="11"/>
  <c r="L397" i="11" s="1"/>
  <c r="K396" i="11"/>
  <c r="K397" i="11" s="1"/>
  <c r="J396" i="11"/>
  <c r="J397" i="11" s="1"/>
  <c r="I396" i="11"/>
  <c r="I397" i="11" s="1"/>
  <c r="H396" i="11"/>
  <c r="H397" i="11" s="1"/>
  <c r="G396" i="11"/>
  <c r="G397" i="11" s="1"/>
  <c r="M385" i="11"/>
  <c r="M386" i="11" s="1"/>
  <c r="L385" i="11"/>
  <c r="L386" i="11" s="1"/>
  <c r="K385" i="11"/>
  <c r="K386" i="11" s="1"/>
  <c r="J385" i="11"/>
  <c r="J386" i="11" s="1"/>
  <c r="I385" i="11"/>
  <c r="I386" i="11" s="1"/>
  <c r="H385" i="11"/>
  <c r="H386" i="11" s="1"/>
  <c r="G385" i="11"/>
  <c r="G386" i="11" s="1"/>
  <c r="M374" i="11"/>
  <c r="M375" i="11" s="1"/>
  <c r="L374" i="11"/>
  <c r="L375" i="11" s="1"/>
  <c r="K374" i="11"/>
  <c r="K375" i="11" s="1"/>
  <c r="J374" i="11"/>
  <c r="J375" i="11" s="1"/>
  <c r="I374" i="11"/>
  <c r="I375" i="11" s="1"/>
  <c r="H374" i="11"/>
  <c r="H375" i="11" s="1"/>
  <c r="G374" i="11"/>
  <c r="G375" i="11" s="1"/>
  <c r="M363" i="11"/>
  <c r="M364" i="11" s="1"/>
  <c r="L363" i="11"/>
  <c r="L364" i="11" s="1"/>
  <c r="K363" i="11"/>
  <c r="K364" i="11" s="1"/>
  <c r="J363" i="11"/>
  <c r="J364" i="11" s="1"/>
  <c r="I363" i="11"/>
  <c r="I364" i="11" s="1"/>
  <c r="H363" i="11"/>
  <c r="H364" i="11" s="1"/>
  <c r="G363" i="11"/>
  <c r="G364" i="11" s="1"/>
  <c r="M352" i="11"/>
  <c r="M353" i="11" s="1"/>
  <c r="L352" i="11"/>
  <c r="L353" i="11" s="1"/>
  <c r="K352" i="11"/>
  <c r="K353" i="11" s="1"/>
  <c r="J352" i="11"/>
  <c r="J353" i="11" s="1"/>
  <c r="I352" i="11"/>
  <c r="I353" i="11" s="1"/>
  <c r="H352" i="11"/>
  <c r="H353" i="11" s="1"/>
  <c r="G352" i="11"/>
  <c r="G353" i="11" s="1"/>
  <c r="M341" i="11"/>
  <c r="M342" i="11" s="1"/>
  <c r="L341" i="11"/>
  <c r="L342" i="11" s="1"/>
  <c r="K341" i="11"/>
  <c r="K342" i="11" s="1"/>
  <c r="J341" i="11"/>
  <c r="J342" i="11" s="1"/>
  <c r="I341" i="11"/>
  <c r="I342" i="11" s="1"/>
  <c r="H341" i="11"/>
  <c r="H342" i="11" s="1"/>
  <c r="G341" i="11"/>
  <c r="G342" i="11" s="1"/>
  <c r="M330" i="11"/>
  <c r="M331" i="11" s="1"/>
  <c r="L330" i="11"/>
  <c r="L331" i="11" s="1"/>
  <c r="K330" i="11"/>
  <c r="K331" i="11" s="1"/>
  <c r="J330" i="11"/>
  <c r="J331" i="11" s="1"/>
  <c r="I330" i="11"/>
  <c r="I331" i="11" s="1"/>
  <c r="H330" i="11"/>
  <c r="H331" i="11" s="1"/>
  <c r="G330" i="11"/>
  <c r="G331" i="11" s="1"/>
  <c r="M319" i="11"/>
  <c r="M320" i="11" s="1"/>
  <c r="L319" i="11"/>
  <c r="L320" i="11" s="1"/>
  <c r="K319" i="11"/>
  <c r="K320" i="11" s="1"/>
  <c r="J319" i="11"/>
  <c r="J320" i="11" s="1"/>
  <c r="I319" i="11"/>
  <c r="I320" i="11" s="1"/>
  <c r="H319" i="11"/>
  <c r="H320" i="11" s="1"/>
  <c r="G319" i="11"/>
  <c r="G320" i="11" s="1"/>
  <c r="M308" i="11"/>
  <c r="M309" i="11" s="1"/>
  <c r="L308" i="11"/>
  <c r="L309" i="11" s="1"/>
  <c r="K308" i="11"/>
  <c r="K309" i="11" s="1"/>
  <c r="J308" i="11"/>
  <c r="J309" i="11" s="1"/>
  <c r="I308" i="11"/>
  <c r="I309" i="11" s="1"/>
  <c r="H308" i="11"/>
  <c r="H309" i="11" s="1"/>
  <c r="G308" i="11"/>
  <c r="G309" i="11" s="1"/>
  <c r="M297" i="11"/>
  <c r="M298" i="11" s="1"/>
  <c r="L297" i="11"/>
  <c r="L298" i="11" s="1"/>
  <c r="K297" i="11"/>
  <c r="K298" i="11" s="1"/>
  <c r="J297" i="11"/>
  <c r="J298" i="11" s="1"/>
  <c r="I297" i="11"/>
  <c r="I298" i="11" s="1"/>
  <c r="H297" i="11"/>
  <c r="H298" i="11" s="1"/>
  <c r="G297" i="11"/>
  <c r="G298" i="11" s="1"/>
  <c r="M286" i="11"/>
  <c r="M287" i="11" s="1"/>
  <c r="L286" i="11"/>
  <c r="L287" i="11" s="1"/>
  <c r="K286" i="11"/>
  <c r="K287" i="11" s="1"/>
  <c r="J286" i="11"/>
  <c r="J287" i="11" s="1"/>
  <c r="I286" i="11"/>
  <c r="I287" i="11" s="1"/>
  <c r="H286" i="11"/>
  <c r="H287" i="11" s="1"/>
  <c r="G286" i="11"/>
  <c r="G287" i="11" s="1"/>
  <c r="M275" i="11"/>
  <c r="M276" i="11" s="1"/>
  <c r="L275" i="11"/>
  <c r="L276" i="11" s="1"/>
  <c r="K275" i="11"/>
  <c r="K276" i="11" s="1"/>
  <c r="J275" i="11"/>
  <c r="J276" i="11" s="1"/>
  <c r="I275" i="11"/>
  <c r="I276" i="11" s="1"/>
  <c r="H275" i="11"/>
  <c r="H276" i="11" s="1"/>
  <c r="G275" i="11"/>
  <c r="G276" i="11" s="1"/>
  <c r="M264" i="11"/>
  <c r="M265" i="11" s="1"/>
  <c r="L264" i="11"/>
  <c r="L265" i="11" s="1"/>
  <c r="K264" i="11"/>
  <c r="K265" i="11" s="1"/>
  <c r="J264" i="11"/>
  <c r="J265" i="11" s="1"/>
  <c r="I264" i="11"/>
  <c r="I265" i="11" s="1"/>
  <c r="H264" i="11"/>
  <c r="H265" i="11" s="1"/>
  <c r="G264" i="11"/>
  <c r="G265" i="11" s="1"/>
  <c r="M253" i="11"/>
  <c r="M254" i="11" s="1"/>
  <c r="L253" i="11"/>
  <c r="L254" i="11" s="1"/>
  <c r="K253" i="11"/>
  <c r="K254" i="11" s="1"/>
  <c r="J253" i="11"/>
  <c r="J254" i="11" s="1"/>
  <c r="I253" i="11"/>
  <c r="I254" i="11" s="1"/>
  <c r="H253" i="11"/>
  <c r="H254" i="11" s="1"/>
  <c r="G253" i="11"/>
  <c r="G254" i="11" s="1"/>
  <c r="M242" i="11"/>
  <c r="M243" i="11" s="1"/>
  <c r="L242" i="11"/>
  <c r="L243" i="11" s="1"/>
  <c r="K242" i="11"/>
  <c r="K243" i="11" s="1"/>
  <c r="J242" i="11"/>
  <c r="J243" i="11" s="1"/>
  <c r="I242" i="11"/>
  <c r="I243" i="11" s="1"/>
  <c r="H242" i="11"/>
  <c r="H243" i="11" s="1"/>
  <c r="G242" i="11"/>
  <c r="G243" i="11" s="1"/>
  <c r="M231" i="11"/>
  <c r="M232" i="11" s="1"/>
  <c r="L231" i="11"/>
  <c r="L232" i="11" s="1"/>
  <c r="K231" i="11"/>
  <c r="K232" i="11" s="1"/>
  <c r="J231" i="11"/>
  <c r="J232" i="11" s="1"/>
  <c r="I231" i="11"/>
  <c r="I232" i="11" s="1"/>
  <c r="H231" i="11"/>
  <c r="H232" i="11" s="1"/>
  <c r="G231" i="11"/>
  <c r="G232" i="11" s="1"/>
  <c r="M220" i="11"/>
  <c r="M221" i="11" s="1"/>
  <c r="L220" i="11"/>
  <c r="L221" i="11" s="1"/>
  <c r="K220" i="11"/>
  <c r="K221" i="11" s="1"/>
  <c r="J220" i="11"/>
  <c r="J221" i="11" s="1"/>
  <c r="I220" i="11"/>
  <c r="I221" i="11" s="1"/>
  <c r="H220" i="11"/>
  <c r="H221" i="11" s="1"/>
  <c r="G220" i="11"/>
  <c r="G221" i="11" s="1"/>
  <c r="M209" i="11"/>
  <c r="M210" i="11" s="1"/>
  <c r="L209" i="11"/>
  <c r="L210" i="11" s="1"/>
  <c r="K209" i="11"/>
  <c r="K210" i="11" s="1"/>
  <c r="J209" i="11"/>
  <c r="J210" i="11" s="1"/>
  <c r="I209" i="11"/>
  <c r="I210" i="11" s="1"/>
  <c r="H209" i="11"/>
  <c r="H210" i="11" s="1"/>
  <c r="G209" i="11"/>
  <c r="G210" i="11" s="1"/>
  <c r="M198" i="11"/>
  <c r="M199" i="11" s="1"/>
  <c r="L198" i="11"/>
  <c r="L199" i="11" s="1"/>
  <c r="K198" i="11"/>
  <c r="K199" i="11" s="1"/>
  <c r="J198" i="11"/>
  <c r="J199" i="11" s="1"/>
  <c r="I198" i="11"/>
  <c r="I199" i="11" s="1"/>
  <c r="H198" i="11"/>
  <c r="H199" i="11" s="1"/>
  <c r="G198" i="11"/>
  <c r="G199" i="11" s="1"/>
  <c r="M187" i="11"/>
  <c r="M188" i="11" s="1"/>
  <c r="L187" i="11"/>
  <c r="L188" i="11" s="1"/>
  <c r="K187" i="11"/>
  <c r="K188" i="11" s="1"/>
  <c r="J187" i="11"/>
  <c r="J188" i="11" s="1"/>
  <c r="I187" i="11"/>
  <c r="I188" i="11" s="1"/>
  <c r="H187" i="11"/>
  <c r="H188" i="11" s="1"/>
  <c r="G187" i="11"/>
  <c r="G188" i="11" s="1"/>
  <c r="M176" i="11"/>
  <c r="M177" i="11" s="1"/>
  <c r="L176" i="11"/>
  <c r="L177" i="11" s="1"/>
  <c r="K176" i="11"/>
  <c r="K177" i="11" s="1"/>
  <c r="J176" i="11"/>
  <c r="J177" i="11" s="1"/>
  <c r="I176" i="11"/>
  <c r="I177" i="11" s="1"/>
  <c r="H176" i="11"/>
  <c r="H177" i="11" s="1"/>
  <c r="G176" i="11"/>
  <c r="G177" i="11" s="1"/>
  <c r="M165" i="11"/>
  <c r="M166" i="11" s="1"/>
  <c r="L165" i="11"/>
  <c r="L166" i="11" s="1"/>
  <c r="K165" i="11"/>
  <c r="K166" i="11" s="1"/>
  <c r="J165" i="11"/>
  <c r="J166" i="11" s="1"/>
  <c r="I165" i="11"/>
  <c r="I166" i="11" s="1"/>
  <c r="H165" i="11"/>
  <c r="H166" i="11" s="1"/>
  <c r="G165" i="11"/>
  <c r="G166" i="11" s="1"/>
  <c r="M154" i="11"/>
  <c r="M155" i="11" s="1"/>
  <c r="L154" i="11"/>
  <c r="L155" i="11" s="1"/>
  <c r="K154" i="11"/>
  <c r="K155" i="11" s="1"/>
  <c r="J154" i="11"/>
  <c r="J155" i="11" s="1"/>
  <c r="I154" i="11"/>
  <c r="I155" i="11" s="1"/>
  <c r="H154" i="11"/>
  <c r="H155" i="11" s="1"/>
  <c r="G154" i="11"/>
  <c r="G155" i="11" s="1"/>
  <c r="M143" i="11"/>
  <c r="M144" i="11" s="1"/>
  <c r="L143" i="11"/>
  <c r="L144" i="11" s="1"/>
  <c r="K143" i="11"/>
  <c r="K144" i="11" s="1"/>
  <c r="J143" i="11"/>
  <c r="J144" i="11" s="1"/>
  <c r="I143" i="11"/>
  <c r="I144" i="11" s="1"/>
  <c r="H143" i="11"/>
  <c r="H144" i="11" s="1"/>
  <c r="G143" i="11"/>
  <c r="G144" i="11" s="1"/>
  <c r="M132" i="11"/>
  <c r="M133" i="11" s="1"/>
  <c r="L132" i="11"/>
  <c r="L133" i="11" s="1"/>
  <c r="K132" i="11"/>
  <c r="K133" i="11" s="1"/>
  <c r="J132" i="11"/>
  <c r="J133" i="11" s="1"/>
  <c r="I132" i="11"/>
  <c r="I133" i="11" s="1"/>
  <c r="H132" i="11"/>
  <c r="H133" i="11" s="1"/>
  <c r="G132" i="11"/>
  <c r="G133" i="11" s="1"/>
  <c r="M121" i="11"/>
  <c r="M122" i="11" s="1"/>
  <c r="L121" i="11"/>
  <c r="L122" i="11" s="1"/>
  <c r="K121" i="11"/>
  <c r="K122" i="11" s="1"/>
  <c r="J121" i="11"/>
  <c r="J122" i="11" s="1"/>
  <c r="I121" i="11"/>
  <c r="I122" i="11" s="1"/>
  <c r="H121" i="11"/>
  <c r="H122" i="11" s="1"/>
  <c r="G121" i="11"/>
  <c r="G122" i="11" s="1"/>
  <c r="M110" i="11"/>
  <c r="M111" i="11" s="1"/>
  <c r="L110" i="11"/>
  <c r="L111" i="11" s="1"/>
  <c r="K110" i="11"/>
  <c r="K111" i="11" s="1"/>
  <c r="J110" i="11"/>
  <c r="J111" i="11" s="1"/>
  <c r="I110" i="11"/>
  <c r="I111" i="11" s="1"/>
  <c r="H110" i="11"/>
  <c r="H111" i="11" s="1"/>
  <c r="G110" i="11"/>
  <c r="G111" i="11" s="1"/>
  <c r="M99" i="11"/>
  <c r="M100" i="11" s="1"/>
  <c r="L99" i="11"/>
  <c r="L100" i="11" s="1"/>
  <c r="K99" i="11"/>
  <c r="K100" i="11" s="1"/>
  <c r="J99" i="11"/>
  <c r="J100" i="11" s="1"/>
  <c r="I99" i="11"/>
  <c r="I100" i="11" s="1"/>
  <c r="H99" i="11"/>
  <c r="H100" i="11" s="1"/>
  <c r="G99" i="11"/>
  <c r="G100" i="11" s="1"/>
  <c r="M88" i="11"/>
  <c r="M89" i="11" s="1"/>
  <c r="L88" i="11"/>
  <c r="L89" i="11" s="1"/>
  <c r="K88" i="11"/>
  <c r="K89" i="11" s="1"/>
  <c r="J88" i="11"/>
  <c r="J89" i="11" s="1"/>
  <c r="I88" i="11"/>
  <c r="I89" i="11" s="1"/>
  <c r="H88" i="11"/>
  <c r="H89" i="11" s="1"/>
  <c r="G88" i="11"/>
  <c r="G89" i="11" s="1"/>
  <c r="M77" i="11"/>
  <c r="M78" i="11" s="1"/>
  <c r="L77" i="11"/>
  <c r="L78" i="11" s="1"/>
  <c r="K77" i="11"/>
  <c r="K78" i="11" s="1"/>
  <c r="J77" i="11"/>
  <c r="J78" i="11" s="1"/>
  <c r="I77" i="11"/>
  <c r="I78" i="11" s="1"/>
  <c r="H77" i="11"/>
  <c r="H78" i="11" s="1"/>
  <c r="G77" i="11"/>
  <c r="G78" i="11" s="1"/>
  <c r="M66" i="11"/>
  <c r="M67" i="11" s="1"/>
  <c r="L66" i="11"/>
  <c r="L67" i="11" s="1"/>
  <c r="K66" i="11"/>
  <c r="K67" i="11" s="1"/>
  <c r="J66" i="11"/>
  <c r="J67" i="11" s="1"/>
  <c r="I66" i="11"/>
  <c r="I67" i="11" s="1"/>
  <c r="H66" i="11"/>
  <c r="H67" i="11" s="1"/>
  <c r="G66" i="11"/>
  <c r="G67" i="11" s="1"/>
  <c r="M55" i="11"/>
  <c r="M56" i="11" s="1"/>
  <c r="L55" i="11"/>
  <c r="L56" i="11" s="1"/>
  <c r="K55" i="11"/>
  <c r="K56" i="11" s="1"/>
  <c r="J55" i="11"/>
  <c r="J56" i="11" s="1"/>
  <c r="I55" i="11"/>
  <c r="I56" i="11" s="1"/>
  <c r="H55" i="11"/>
  <c r="H56" i="11" s="1"/>
  <c r="G55" i="11"/>
  <c r="G56" i="11" s="1"/>
  <c r="M44" i="11"/>
  <c r="M45" i="11" s="1"/>
  <c r="L44" i="11"/>
  <c r="L45" i="11" s="1"/>
  <c r="K44" i="11"/>
  <c r="K45" i="11" s="1"/>
  <c r="J44" i="11"/>
  <c r="J45" i="11" s="1"/>
  <c r="I44" i="11"/>
  <c r="I45" i="11" s="1"/>
  <c r="H44" i="11"/>
  <c r="H45" i="11" s="1"/>
  <c r="G44" i="11"/>
  <c r="G45" i="11" s="1"/>
  <c r="M33" i="11"/>
  <c r="M34" i="11" s="1"/>
  <c r="L33" i="11"/>
  <c r="L34" i="11" s="1"/>
  <c r="K33" i="11"/>
  <c r="K34" i="11" s="1"/>
  <c r="J33" i="11"/>
  <c r="J34" i="11" s="1"/>
  <c r="I33" i="11"/>
  <c r="I34" i="11" s="1"/>
  <c r="H33" i="11"/>
  <c r="H34" i="11" s="1"/>
  <c r="G33" i="11"/>
  <c r="G34" i="11" s="1"/>
  <c r="M22" i="11"/>
  <c r="M23" i="11" s="1"/>
  <c r="L22" i="11"/>
  <c r="L23" i="11" s="1"/>
  <c r="K22" i="11"/>
  <c r="K23" i="11" s="1"/>
  <c r="J22" i="11"/>
  <c r="J23" i="11" s="1"/>
  <c r="I22" i="11"/>
  <c r="I23" i="11" s="1"/>
  <c r="H22" i="11"/>
  <c r="H23" i="11" s="1"/>
  <c r="G22" i="11"/>
  <c r="G23" i="11" s="1"/>
  <c r="M11" i="11"/>
  <c r="M12" i="11" s="1"/>
  <c r="L11" i="11"/>
  <c r="L12" i="11" s="1"/>
  <c r="K11" i="11"/>
  <c r="K12" i="11" s="1"/>
  <c r="J11" i="11"/>
  <c r="J12" i="11" s="1"/>
  <c r="I11" i="11"/>
  <c r="I12" i="11" s="1"/>
  <c r="H11" i="11"/>
  <c r="H12" i="11" s="1"/>
  <c r="G11" i="11"/>
  <c r="G12" i="11" s="1"/>
  <c r="A4" i="11"/>
  <c r="A8" i="11" s="1"/>
  <c r="A10" i="11" s="1"/>
  <c r="A13" i="11" s="1"/>
  <c r="B4" i="11"/>
  <c r="B15" i="11" s="1"/>
  <c r="A11" i="10"/>
  <c r="A13" i="10" s="1"/>
  <c r="A14" i="10" s="1"/>
  <c r="A7" i="10"/>
  <c r="B7" i="10" s="1"/>
  <c r="A7" i="9"/>
  <c r="B7" i="9" s="1"/>
  <c r="A11" i="8"/>
  <c r="A14" i="8" s="1"/>
  <c r="A16" i="8" s="1"/>
  <c r="B7" i="8"/>
  <c r="A11" i="7"/>
  <c r="A13" i="7" s="1"/>
  <c r="A14" i="7" s="1"/>
  <c r="A16" i="7" s="1"/>
  <c r="A7" i="7"/>
  <c r="B7" i="7" s="1"/>
  <c r="A7" i="6"/>
  <c r="B7" i="6" s="1"/>
  <c r="D49" i="5"/>
  <c r="A49" i="5"/>
  <c r="D42" i="5"/>
  <c r="A42" i="5"/>
  <c r="D35" i="5"/>
  <c r="A35" i="5"/>
  <c r="D28" i="5"/>
  <c r="A28" i="5"/>
  <c r="G21" i="5"/>
  <c r="D21" i="5"/>
  <c r="A21" i="5"/>
  <c r="G14" i="5"/>
  <c r="D14" i="5"/>
  <c r="A14" i="5"/>
  <c r="G7" i="5"/>
  <c r="D7" i="5"/>
  <c r="A7" i="5"/>
  <c r="K49" i="4"/>
  <c r="H49" i="4"/>
  <c r="K42" i="4"/>
  <c r="H42" i="4"/>
  <c r="K35" i="4"/>
  <c r="H35" i="4"/>
  <c r="K28" i="4"/>
  <c r="H28" i="4"/>
  <c r="K21" i="4"/>
  <c r="H21" i="4"/>
  <c r="K14" i="4"/>
  <c r="H14" i="4"/>
  <c r="K7" i="4"/>
  <c r="H7" i="4"/>
  <c r="A42" i="3"/>
  <c r="A35" i="3"/>
  <c r="A28" i="3"/>
  <c r="A21" i="3"/>
  <c r="A14" i="3"/>
  <c r="A7" i="3"/>
  <c r="H14" i="2"/>
  <c r="H7" i="2"/>
  <c r="L375" i="14" l="1"/>
  <c r="E20" i="14"/>
  <c r="I20" i="14"/>
  <c r="M20" i="14"/>
  <c r="Q20" i="14"/>
  <c r="U20" i="14"/>
  <c r="G38" i="14"/>
  <c r="K38" i="14"/>
  <c r="O38" i="14"/>
  <c r="S38" i="14"/>
  <c r="E91" i="14"/>
  <c r="M91" i="14"/>
  <c r="Q91" i="14"/>
  <c r="U91" i="14"/>
  <c r="E127" i="14"/>
  <c r="M127" i="14"/>
  <c r="U127" i="14"/>
  <c r="G160" i="14"/>
  <c r="K160" i="14"/>
  <c r="D178" i="14"/>
  <c r="H178" i="14"/>
  <c r="L178" i="14"/>
  <c r="P178" i="14"/>
  <c r="T178" i="14"/>
  <c r="I232" i="14"/>
  <c r="I269" i="14"/>
  <c r="Q269" i="14"/>
  <c r="I305" i="14"/>
  <c r="E339" i="14"/>
  <c r="I339" i="14"/>
  <c r="M339" i="14"/>
  <c r="Q339" i="14"/>
  <c r="U339" i="14"/>
  <c r="E375" i="14"/>
  <c r="I375" i="14"/>
  <c r="M375" i="14"/>
  <c r="Q375" i="14"/>
  <c r="U375" i="14"/>
  <c r="F392" i="14"/>
  <c r="J392" i="14"/>
  <c r="R392" i="14"/>
  <c r="E447" i="14"/>
  <c r="I447" i="14"/>
  <c r="M447" i="14"/>
  <c r="Q447" i="14"/>
  <c r="U447" i="14"/>
  <c r="G465" i="14"/>
  <c r="K465" i="14"/>
  <c r="O465" i="14"/>
  <c r="S465" i="14"/>
  <c r="G534" i="14"/>
  <c r="K534" i="14"/>
  <c r="O534" i="14"/>
  <c r="S534" i="14"/>
  <c r="E551" i="14"/>
  <c r="I551" i="14"/>
  <c r="M551" i="14"/>
  <c r="Q551" i="14"/>
  <c r="U551" i="14"/>
  <c r="E214" i="14"/>
  <c r="O392" i="14"/>
  <c r="D499" i="14"/>
  <c r="H499" i="14"/>
  <c r="L499" i="14"/>
  <c r="F517" i="14"/>
  <c r="J517" i="14"/>
  <c r="N517" i="14"/>
  <c r="R517" i="14"/>
  <c r="V517" i="14"/>
  <c r="D534" i="14"/>
  <c r="T534" i="14"/>
  <c r="G73" i="14"/>
  <c r="K73" i="14"/>
  <c r="O73" i="14"/>
  <c r="S73" i="14"/>
  <c r="G109" i="14"/>
  <c r="K109" i="14"/>
  <c r="O109" i="14"/>
  <c r="S109" i="14"/>
  <c r="N429" i="14"/>
  <c r="Q232" i="14"/>
  <c r="Q305" i="14"/>
  <c r="I178" i="14"/>
  <c r="Q178" i="14"/>
  <c r="P534" i="14"/>
  <c r="E178" i="14"/>
  <c r="N55" i="14"/>
  <c r="D73" i="14"/>
  <c r="L73" i="14"/>
  <c r="T73" i="14"/>
  <c r="M178" i="14"/>
  <c r="E232" i="14"/>
  <c r="U232" i="14"/>
  <c r="Q322" i="14"/>
  <c r="P357" i="14"/>
  <c r="D357" i="14"/>
  <c r="F429" i="14"/>
  <c r="V429" i="14"/>
  <c r="F482" i="14"/>
  <c r="N482" i="14"/>
  <c r="V482" i="14"/>
  <c r="M251" i="14"/>
  <c r="E269" i="14"/>
  <c r="M269" i="14"/>
  <c r="E286" i="14"/>
  <c r="E305" i="14"/>
  <c r="U305" i="14"/>
  <c r="P339" i="14"/>
  <c r="G429" i="14"/>
  <c r="O429" i="14"/>
  <c r="D465" i="14"/>
  <c r="T465" i="14"/>
  <c r="P517" i="14"/>
  <c r="U214" i="14"/>
  <c r="D20" i="14"/>
  <c r="H20" i="14"/>
  <c r="L20" i="14"/>
  <c r="P20" i="14"/>
  <c r="T20" i="14"/>
  <c r="F38" i="14"/>
  <c r="J38" i="14"/>
  <c r="N38" i="14"/>
  <c r="R38" i="14"/>
  <c r="V38" i="14"/>
  <c r="F73" i="14"/>
  <c r="J73" i="14"/>
  <c r="N73" i="14"/>
  <c r="R73" i="14"/>
  <c r="V73" i="14"/>
  <c r="D91" i="14"/>
  <c r="H91" i="14"/>
  <c r="L91" i="14"/>
  <c r="P91" i="14"/>
  <c r="T91" i="14"/>
  <c r="F109" i="14"/>
  <c r="J109" i="14"/>
  <c r="N109" i="14"/>
  <c r="R109" i="14"/>
  <c r="V109" i="14"/>
  <c r="D127" i="14"/>
  <c r="H127" i="14"/>
  <c r="L127" i="14"/>
  <c r="P127" i="14"/>
  <c r="T127" i="14"/>
  <c r="F143" i="14"/>
  <c r="J143" i="14"/>
  <c r="N143" i="14"/>
  <c r="R143" i="14"/>
  <c r="V143" i="14"/>
  <c r="D160" i="14"/>
  <c r="H160" i="14"/>
  <c r="L160" i="14"/>
  <c r="P160" i="14"/>
  <c r="T160" i="14"/>
  <c r="F178" i="14"/>
  <c r="J178" i="14"/>
  <c r="N178" i="14"/>
  <c r="R178" i="14"/>
  <c r="V178" i="14"/>
  <c r="E196" i="14"/>
  <c r="I196" i="14"/>
  <c r="M196" i="14"/>
  <c r="Q196" i="14"/>
  <c r="U196" i="14"/>
  <c r="V392" i="14"/>
  <c r="P465" i="14"/>
  <c r="H534" i="14"/>
  <c r="L551" i="14"/>
  <c r="P551" i="14"/>
  <c r="I55" i="14"/>
  <c r="Q55" i="14"/>
  <c r="U55" i="14"/>
  <c r="I91" i="14"/>
  <c r="I127" i="14"/>
  <c r="Q127" i="14"/>
  <c r="I160" i="14"/>
  <c r="Q160" i="14"/>
  <c r="K392" i="14"/>
  <c r="J411" i="14"/>
  <c r="T499" i="14"/>
  <c r="T517" i="14"/>
  <c r="Q73" i="14"/>
  <c r="Q109" i="14"/>
  <c r="Q143" i="14"/>
  <c r="E55" i="14"/>
  <c r="M55" i="14"/>
  <c r="I214" i="14"/>
  <c r="Q214" i="14"/>
  <c r="M214" i="14"/>
  <c r="I251" i="14"/>
  <c r="Q251" i="14"/>
  <c r="F91" i="14"/>
  <c r="J91" i="14"/>
  <c r="N91" i="14"/>
  <c r="R91" i="14"/>
  <c r="V91" i="14"/>
  <c r="F127" i="14"/>
  <c r="J127" i="14"/>
  <c r="N127" i="14"/>
  <c r="R127" i="14"/>
  <c r="V127" i="14"/>
  <c r="F160" i="14"/>
  <c r="J160" i="14"/>
  <c r="N160" i="14"/>
  <c r="R160" i="14"/>
  <c r="V160" i="14"/>
  <c r="U178" i="14"/>
  <c r="U251" i="14"/>
  <c r="U269" i="14"/>
  <c r="M305" i="14"/>
  <c r="K91" i="14"/>
  <c r="O91" i="14"/>
  <c r="S91" i="14"/>
  <c r="K127" i="14"/>
  <c r="O127" i="14"/>
  <c r="S127" i="14"/>
  <c r="O160" i="14"/>
  <c r="S160" i="14"/>
  <c r="M232" i="14"/>
  <c r="I286" i="14"/>
  <c r="E322" i="14"/>
  <c r="F196" i="14"/>
  <c r="J196" i="14"/>
  <c r="N196" i="14"/>
  <c r="R196" i="14"/>
  <c r="V196" i="14"/>
  <c r="G214" i="14"/>
  <c r="K214" i="14"/>
  <c r="O214" i="14"/>
  <c r="S214" i="14"/>
  <c r="D232" i="14"/>
  <c r="H232" i="14"/>
  <c r="L232" i="14"/>
  <c r="P232" i="14"/>
  <c r="T232" i="14"/>
  <c r="F269" i="14"/>
  <c r="J269" i="14"/>
  <c r="N269" i="14"/>
  <c r="R269" i="14"/>
  <c r="V269" i="14"/>
  <c r="G286" i="14"/>
  <c r="K286" i="14"/>
  <c r="O286" i="14"/>
  <c r="S286" i="14"/>
  <c r="D305" i="14"/>
  <c r="H305" i="14"/>
  <c r="L305" i="14"/>
  <c r="P305" i="14"/>
  <c r="T305" i="14"/>
  <c r="D339" i="14"/>
  <c r="L339" i="14"/>
  <c r="T339" i="14"/>
  <c r="H339" i="14"/>
  <c r="D196" i="14"/>
  <c r="H196" i="14"/>
  <c r="L196" i="14"/>
  <c r="P196" i="14"/>
  <c r="T196" i="14"/>
  <c r="F232" i="14"/>
  <c r="J232" i="14"/>
  <c r="N232" i="14"/>
  <c r="R232" i="14"/>
  <c r="V232" i="14"/>
  <c r="G251" i="14"/>
  <c r="K251" i="14"/>
  <c r="O251" i="14"/>
  <c r="S251" i="14"/>
  <c r="D269" i="14"/>
  <c r="H269" i="14"/>
  <c r="L269" i="14"/>
  <c r="P269" i="14"/>
  <c r="T269" i="14"/>
  <c r="F305" i="14"/>
  <c r="J305" i="14"/>
  <c r="N305" i="14"/>
  <c r="R305" i="14"/>
  <c r="V305" i="14"/>
  <c r="G322" i="14"/>
  <c r="K322" i="14"/>
  <c r="O322" i="14"/>
  <c r="S322" i="14"/>
  <c r="H357" i="14"/>
  <c r="L357" i="14"/>
  <c r="F339" i="14"/>
  <c r="J339" i="14"/>
  <c r="N339" i="14"/>
  <c r="R339" i="14"/>
  <c r="V339" i="14"/>
  <c r="G357" i="14"/>
  <c r="K357" i="14"/>
  <c r="O357" i="14"/>
  <c r="S357" i="14"/>
  <c r="E392" i="14"/>
  <c r="I392" i="14"/>
  <c r="M392" i="14"/>
  <c r="K411" i="14"/>
  <c r="S411" i="14"/>
  <c r="O411" i="14"/>
  <c r="J447" i="14"/>
  <c r="R447" i="14"/>
  <c r="N392" i="14"/>
  <c r="K447" i="14"/>
  <c r="S447" i="14"/>
  <c r="O447" i="14"/>
  <c r="L465" i="14"/>
  <c r="J482" i="14"/>
  <c r="R482" i="14"/>
  <c r="D517" i="14"/>
  <c r="H517" i="14"/>
  <c r="E357" i="14"/>
  <c r="I357" i="14"/>
  <c r="M357" i="14"/>
  <c r="Q357" i="14"/>
  <c r="U357" i="14"/>
  <c r="F375" i="14"/>
  <c r="J375" i="14"/>
  <c r="N375" i="14"/>
  <c r="R375" i="14"/>
  <c r="V375" i="14"/>
  <c r="G392" i="14"/>
  <c r="S392" i="14"/>
  <c r="P499" i="14"/>
  <c r="E517" i="14"/>
  <c r="I517" i="14"/>
  <c r="M517" i="14"/>
  <c r="Q517" i="14"/>
  <c r="U517" i="14"/>
  <c r="L534" i="14"/>
  <c r="D429" i="14"/>
  <c r="H429" i="14"/>
  <c r="L429" i="14"/>
  <c r="P429" i="14"/>
  <c r="T429" i="14"/>
  <c r="H465" i="14"/>
  <c r="D482" i="14"/>
  <c r="L482" i="14"/>
  <c r="T482" i="14"/>
  <c r="E429" i="14"/>
  <c r="I429" i="14"/>
  <c r="M429" i="14"/>
  <c r="Q429" i="14"/>
  <c r="U429" i="14"/>
  <c r="F534" i="14"/>
  <c r="J534" i="14"/>
  <c r="N534" i="14"/>
  <c r="R534" i="14"/>
  <c r="V534" i="14"/>
  <c r="E482" i="14"/>
  <c r="I482" i="14"/>
  <c r="M482" i="14"/>
  <c r="Q482" i="14"/>
  <c r="U482" i="14"/>
  <c r="G499" i="14"/>
  <c r="K499" i="14"/>
  <c r="O499" i="14"/>
  <c r="S499" i="14"/>
  <c r="E534" i="14"/>
  <c r="I534" i="14"/>
  <c r="M534" i="14"/>
  <c r="Q534" i="14"/>
  <c r="U534" i="14"/>
  <c r="F551" i="14"/>
  <c r="J551" i="14"/>
  <c r="N551" i="14"/>
  <c r="R551" i="14"/>
  <c r="V551" i="14"/>
  <c r="A16" i="12"/>
  <c r="A18" i="12" s="1"/>
  <c r="A19" i="12" s="1"/>
  <c r="A111" i="12"/>
  <c r="A115" i="12" s="1"/>
  <c r="A117" i="12" s="1"/>
  <c r="A118" i="12" s="1"/>
  <c r="A11" i="11"/>
  <c r="A19" i="11" s="1"/>
  <c r="A21" i="11" s="1"/>
  <c r="A22" i="11" s="1"/>
  <c r="A24" i="11" s="1"/>
  <c r="B16" i="10"/>
  <c r="A20" i="10"/>
  <c r="A23" i="10" s="1"/>
  <c r="A11" i="9"/>
  <c r="A13" i="9" s="1"/>
  <c r="A14" i="9" s="1"/>
  <c r="A16" i="9" s="1"/>
  <c r="B16" i="9" s="1"/>
  <c r="A20" i="8"/>
  <c r="A22" i="8" s="1"/>
  <c r="A23" i="8" s="1"/>
  <c r="A25" i="8" s="1"/>
  <c r="B16" i="8"/>
  <c r="A18" i="7"/>
  <c r="A20" i="7" s="1"/>
  <c r="A22" i="7" s="1"/>
  <c r="A23" i="7" s="1"/>
  <c r="A25" i="7" s="1"/>
  <c r="B16" i="7"/>
  <c r="A11" i="6"/>
  <c r="A13" i="6" s="1"/>
  <c r="A14" i="6" s="1"/>
  <c r="A20" i="6" s="1"/>
  <c r="A22" i="6" s="1"/>
  <c r="A23" i="6" s="1"/>
  <c r="A25" i="6" s="1"/>
  <c r="D7" i="3"/>
  <c r="A49" i="3"/>
  <c r="B120" i="12" l="1"/>
  <c r="A124" i="12"/>
  <c r="A126" i="12" s="1"/>
  <c r="A127" i="12" s="1"/>
  <c r="B129" i="12"/>
  <c r="A129" i="12"/>
  <c r="A133" i="12" s="1"/>
  <c r="A135" i="12" s="1"/>
  <c r="A136" i="12" s="1"/>
  <c r="B21" i="12"/>
  <c r="A21" i="12"/>
  <c r="A25" i="12" s="1"/>
  <c r="A27" i="12" s="1"/>
  <c r="A28" i="12" s="1"/>
  <c r="B26" i="11"/>
  <c r="B37" i="11" s="1"/>
  <c r="A26" i="11"/>
  <c r="A30" i="11" s="1"/>
  <c r="A32" i="11" s="1"/>
  <c r="A29" i="10"/>
  <c r="A31" i="10" s="1"/>
  <c r="A32" i="10" s="1"/>
  <c r="A34" i="10" s="1"/>
  <c r="B25" i="10"/>
  <c r="A20" i="9"/>
  <c r="A22" i="9" s="1"/>
  <c r="A23" i="9" s="1"/>
  <c r="B25" i="9" s="1"/>
  <c r="A29" i="8"/>
  <c r="A31" i="8" s="1"/>
  <c r="A32" i="8" s="1"/>
  <c r="A34" i="8" s="1"/>
  <c r="B25" i="8"/>
  <c r="B25" i="7"/>
  <c r="A29" i="7"/>
  <c r="A31" i="7" s="1"/>
  <c r="A32" i="7" s="1"/>
  <c r="A34" i="7" s="1"/>
  <c r="B16" i="6"/>
  <c r="A29" i="6"/>
  <c r="A31" i="6" s="1"/>
  <c r="A32" i="6" s="1"/>
  <c r="B25" i="6"/>
  <c r="D14" i="3"/>
  <c r="H21" i="2"/>
  <c r="B138" i="12" l="1"/>
  <c r="A138" i="12"/>
  <c r="A140" i="12" s="1"/>
  <c r="A142" i="12" s="1"/>
  <c r="A144" i="12" s="1"/>
  <c r="A145" i="12" s="1"/>
  <c r="B30" i="12"/>
  <c r="A34" i="12"/>
  <c r="A36" i="12" s="1"/>
  <c r="A37" i="12" s="1"/>
  <c r="A33" i="11"/>
  <c r="A41" i="11" s="1"/>
  <c r="A43" i="11" s="1"/>
  <c r="A44" i="11" s="1"/>
  <c r="A35" i="11"/>
  <c r="B34" i="10"/>
  <c r="A36" i="10"/>
  <c r="A38" i="10" s="1"/>
  <c r="A40" i="10" s="1"/>
  <c r="A41" i="10" s="1"/>
  <c r="A43" i="10" s="1"/>
  <c r="A29" i="9"/>
  <c r="A32" i="9" s="1"/>
  <c r="B34" i="9" s="1"/>
  <c r="A38" i="8"/>
  <c r="A40" i="8" s="1"/>
  <c r="A41" i="8" s="1"/>
  <c r="B34" i="8"/>
  <c r="A38" i="7"/>
  <c r="A40" i="7" s="1"/>
  <c r="A41" i="7" s="1"/>
  <c r="A43" i="7" s="1"/>
  <c r="B34" i="7"/>
  <c r="A38" i="6"/>
  <c r="A40" i="6" s="1"/>
  <c r="A41" i="6" s="1"/>
  <c r="A43" i="6" s="1"/>
  <c r="B34" i="6"/>
  <c r="D21" i="3"/>
  <c r="H28" i="2"/>
  <c r="B39" i="12" l="1"/>
  <c r="A39" i="12"/>
  <c r="A43" i="12" s="1"/>
  <c r="A45" i="12" s="1"/>
  <c r="A46" i="12" s="1"/>
  <c r="B147" i="12"/>
  <c r="A147" i="12"/>
  <c r="A151" i="12" s="1"/>
  <c r="A153" i="12" s="1"/>
  <c r="A154" i="12" s="1"/>
  <c r="A46" i="11"/>
  <c r="A47" i="10"/>
  <c r="A49" i="10" s="1"/>
  <c r="A50" i="10" s="1"/>
  <c r="A52" i="10" s="1"/>
  <c r="B43" i="10"/>
  <c r="A38" i="9"/>
  <c r="A40" i="9" s="1"/>
  <c r="A41" i="9" s="1"/>
  <c r="B43" i="9" s="1"/>
  <c r="A47" i="8"/>
  <c r="A49" i="8" s="1"/>
  <c r="A50" i="8" s="1"/>
  <c r="B43" i="8"/>
  <c r="A47" i="7"/>
  <c r="A49" i="7" s="1"/>
  <c r="A50" i="7" s="1"/>
  <c r="B43" i="7"/>
  <c r="A47" i="6"/>
  <c r="A49" i="6" s="1"/>
  <c r="A50" i="6" s="1"/>
  <c r="A52" i="6" s="1"/>
  <c r="B43" i="6"/>
  <c r="D28" i="3"/>
  <c r="H35" i="2"/>
  <c r="B48" i="12" l="1"/>
  <c r="A48" i="12"/>
  <c r="A52" i="12" s="1"/>
  <c r="A54" i="12" s="1"/>
  <c r="A55" i="12" s="1"/>
  <c r="B156" i="12"/>
  <c r="A156" i="12"/>
  <c r="A160" i="12" s="1"/>
  <c r="A162" i="12" s="1"/>
  <c r="A163" i="12" s="1"/>
  <c r="B48" i="11"/>
  <c r="A48" i="11"/>
  <c r="A52" i="11" s="1"/>
  <c r="A54" i="11" s="1"/>
  <c r="A56" i="10"/>
  <c r="A58" i="10" s="1"/>
  <c r="A59" i="10" s="1"/>
  <c r="B52" i="10"/>
  <c r="A47" i="9"/>
  <c r="A50" i="9" s="1"/>
  <c r="A52" i="9" s="1"/>
  <c r="A56" i="9" s="1"/>
  <c r="A58" i="9" s="1"/>
  <c r="A59" i="9" s="1"/>
  <c r="A56" i="8"/>
  <c r="A58" i="8" s="1"/>
  <c r="A59" i="8" s="1"/>
  <c r="A61" i="8" s="1"/>
  <c r="B52" i="8"/>
  <c r="A56" i="7"/>
  <c r="A58" i="7" s="1"/>
  <c r="A59" i="7" s="1"/>
  <c r="A61" i="7" s="1"/>
  <c r="B52" i="7"/>
  <c r="A56" i="6"/>
  <c r="A58" i="6" s="1"/>
  <c r="A59" i="6" s="1"/>
  <c r="A61" i="6" s="1"/>
  <c r="B52" i="6"/>
  <c r="D35" i="3"/>
  <c r="H42" i="2"/>
  <c r="B57" i="12" l="1"/>
  <c r="A57" i="12"/>
  <c r="A61" i="12" s="1"/>
  <c r="A63" i="12" s="1"/>
  <c r="A64" i="12" s="1"/>
  <c r="B165" i="12"/>
  <c r="A165" i="12"/>
  <c r="A169" i="12" s="1"/>
  <c r="A171" i="12" s="1"/>
  <c r="A172" i="12" s="1"/>
  <c r="A57" i="11"/>
  <c r="A55" i="11"/>
  <c r="A59" i="11" s="1"/>
  <c r="A63" i="11" s="1"/>
  <c r="A65" i="11" s="1"/>
  <c r="A66" i="11" s="1"/>
  <c r="B52" i="9"/>
  <c r="B61" i="9"/>
  <c r="A65" i="9"/>
  <c r="A67" i="9" s="1"/>
  <c r="A68" i="9" s="1"/>
  <c r="A70" i="9" s="1"/>
  <c r="B61" i="8"/>
  <c r="A63" i="8"/>
  <c r="A65" i="8" s="1"/>
  <c r="A67" i="8" s="1"/>
  <c r="A68" i="8" s="1"/>
  <c r="B61" i="7"/>
  <c r="A65" i="7"/>
  <c r="A67" i="7" s="1"/>
  <c r="A68" i="7" s="1"/>
  <c r="A65" i="6"/>
  <c r="A67" i="6" s="1"/>
  <c r="A68" i="6" s="1"/>
  <c r="B61" i="6"/>
  <c r="D42" i="3"/>
  <c r="H49" i="2"/>
  <c r="B66" i="12" l="1"/>
  <c r="A70" i="12"/>
  <c r="A73" i="12" s="1"/>
  <c r="B174" i="12"/>
  <c r="A178" i="12"/>
  <c r="A180" i="12" s="1"/>
  <c r="A181" i="12" s="1"/>
  <c r="A68" i="11"/>
  <c r="A74" i="9"/>
  <c r="A76" i="9" s="1"/>
  <c r="A77" i="9" s="1"/>
  <c r="B70" i="9"/>
  <c r="A74" i="8"/>
  <c r="A77" i="8" s="1"/>
  <c r="A79" i="8" s="1"/>
  <c r="B70" i="8"/>
  <c r="B70" i="7"/>
  <c r="A74" i="7"/>
  <c r="A76" i="7" s="1"/>
  <c r="A77" i="7" s="1"/>
  <c r="A79" i="7" s="1"/>
  <c r="A74" i="6"/>
  <c r="A77" i="6" s="1"/>
  <c r="B70" i="6"/>
  <c r="D49" i="3"/>
  <c r="K7" i="2"/>
  <c r="B75" i="12" l="1"/>
  <c r="A79" i="12"/>
  <c r="A81" i="12" s="1"/>
  <c r="A82" i="12" s="1"/>
  <c r="B183" i="12"/>
  <c r="A183" i="12"/>
  <c r="A187" i="12" s="1"/>
  <c r="A189" i="12" s="1"/>
  <c r="A190" i="12" s="1"/>
  <c r="B70" i="11"/>
  <c r="B81" i="11" s="1"/>
  <c r="A70" i="11"/>
  <c r="A74" i="11" s="1"/>
  <c r="A76" i="11" s="1"/>
  <c r="B79" i="9"/>
  <c r="A83" i="9"/>
  <c r="A86" i="9" s="1"/>
  <c r="A88" i="9" s="1"/>
  <c r="B79" i="8"/>
  <c r="A83" i="8"/>
  <c r="A85" i="8" s="1"/>
  <c r="A86" i="8" s="1"/>
  <c r="A88" i="8" s="1"/>
  <c r="A83" i="7"/>
  <c r="A85" i="7" s="1"/>
  <c r="A86" i="7" s="1"/>
  <c r="B79" i="7"/>
  <c r="A83" i="6"/>
  <c r="A85" i="6" s="1"/>
  <c r="A86" i="6" s="1"/>
  <c r="A88" i="6" s="1"/>
  <c r="B79" i="6"/>
  <c r="G7" i="3"/>
  <c r="K14" i="2"/>
  <c r="B84" i="12" l="1"/>
  <c r="A84" i="12"/>
  <c r="A88" i="12" s="1"/>
  <c r="A90" i="12" s="1"/>
  <c r="A91" i="12" s="1"/>
  <c r="B192" i="12"/>
  <c r="A196" i="12"/>
  <c r="A198" i="12" s="1"/>
  <c r="A199" i="12" s="1"/>
  <c r="A77" i="11"/>
  <c r="A85" i="11" s="1"/>
  <c r="A88" i="11" s="1"/>
  <c r="A79" i="11"/>
  <c r="A92" i="9"/>
  <c r="A94" i="9" s="1"/>
  <c r="A95" i="9" s="1"/>
  <c r="A97" i="9" s="1"/>
  <c r="B88" i="9"/>
  <c r="B88" i="8"/>
  <c r="A92" i="8"/>
  <c r="A94" i="8" s="1"/>
  <c r="A95" i="8" s="1"/>
  <c r="A92" i="7"/>
  <c r="A95" i="7" s="1"/>
  <c r="A97" i="7" s="1"/>
  <c r="B88" i="7"/>
  <c r="B88" i="6"/>
  <c r="A92" i="6"/>
  <c r="A94" i="6" s="1"/>
  <c r="A95" i="6" s="1"/>
  <c r="A97" i="6" s="1"/>
  <c r="G21" i="3"/>
  <c r="G14" i="3"/>
  <c r="K21" i="2"/>
  <c r="B93" i="12" l="1"/>
  <c r="A93" i="12"/>
  <c r="A97" i="12" s="1"/>
  <c r="A99" i="12" s="1"/>
  <c r="A100" i="12" s="1"/>
  <c r="B201" i="12"/>
  <c r="A201" i="12"/>
  <c r="A205" i="12" s="1"/>
  <c r="A207" i="12" s="1"/>
  <c r="A208" i="12" s="1"/>
  <c r="A90" i="11"/>
  <c r="B97" i="9"/>
  <c r="A101" i="9"/>
  <c r="A103" i="9" s="1"/>
  <c r="A104" i="9" s="1"/>
  <c r="A106" i="9" s="1"/>
  <c r="A101" i="8"/>
  <c r="A104" i="8" s="1"/>
  <c r="A106" i="8" s="1"/>
  <c r="B97" i="8"/>
  <c r="B97" i="7"/>
  <c r="A101" i="7"/>
  <c r="A103" i="7" s="1"/>
  <c r="A104" i="7" s="1"/>
  <c r="B97" i="6"/>
  <c r="A101" i="6"/>
  <c r="A103" i="6" s="1"/>
  <c r="A104" i="6" s="1"/>
  <c r="K28" i="2"/>
  <c r="A106" i="12" l="1"/>
  <c r="A109" i="12" s="1"/>
  <c r="B102" i="12"/>
  <c r="A214" i="12"/>
  <c r="A217" i="12" s="1"/>
  <c r="B210" i="12"/>
  <c r="A96" i="11"/>
  <c r="A98" i="11" s="1"/>
  <c r="B92" i="11"/>
  <c r="B103" i="11" s="1"/>
  <c r="A110" i="9"/>
  <c r="A112" i="9" s="1"/>
  <c r="A113" i="9" s="1"/>
  <c r="A115" i="9" s="1"/>
  <c r="B106" i="9"/>
  <c r="A110" i="8"/>
  <c r="A112" i="8" s="1"/>
  <c r="A113" i="8" s="1"/>
  <c r="A115" i="8" s="1"/>
  <c r="B106" i="8"/>
  <c r="B106" i="7"/>
  <c r="A110" i="7"/>
  <c r="A112" i="7" s="1"/>
  <c r="A113" i="7" s="1"/>
  <c r="B106" i="6"/>
  <c r="A110" i="6"/>
  <c r="A113" i="6" s="1"/>
  <c r="A115" i="6" s="1"/>
  <c r="K35" i="2"/>
  <c r="B219" i="12" l="1"/>
  <c r="A219" i="12"/>
  <c r="A223" i="12" s="1"/>
  <c r="A225" i="12" s="1"/>
  <c r="A226" i="12" s="1"/>
  <c r="A99" i="11"/>
  <c r="A103" i="11" s="1"/>
  <c r="A107" i="11" s="1"/>
  <c r="A109" i="11" s="1"/>
  <c r="A110" i="11" s="1"/>
  <c r="A101" i="11"/>
  <c r="B115" i="9"/>
  <c r="A119" i="9"/>
  <c r="A121" i="9" s="1"/>
  <c r="A122" i="9" s="1"/>
  <c r="A124" i="9" s="1"/>
  <c r="B115" i="8"/>
  <c r="A119" i="8"/>
  <c r="A121" i="8" s="1"/>
  <c r="A122" i="8" s="1"/>
  <c r="B115" i="7"/>
  <c r="A119" i="7"/>
  <c r="A122" i="7" s="1"/>
  <c r="B115" i="6"/>
  <c r="A119" i="6"/>
  <c r="A121" i="6" s="1"/>
  <c r="A122" i="6" s="1"/>
  <c r="K42" i="2"/>
  <c r="K49" i="2"/>
  <c r="B228" i="12" l="1"/>
  <c r="A232" i="12"/>
  <c r="A234" i="12" s="1"/>
  <c r="A235" i="12" s="1"/>
  <c r="A112" i="11"/>
  <c r="A128" i="9"/>
  <c r="A130" i="9" s="1"/>
  <c r="A131" i="9" s="1"/>
  <c r="B124" i="9"/>
  <c r="A128" i="8"/>
  <c r="A131" i="8" s="1"/>
  <c r="B124" i="8"/>
  <c r="A128" i="7"/>
  <c r="A130" i="7" s="1"/>
  <c r="A131" i="7" s="1"/>
  <c r="B124" i="7"/>
  <c r="A128" i="6"/>
  <c r="A130" i="6" s="1"/>
  <c r="A131" i="6" s="1"/>
  <c r="B124" i="6"/>
  <c r="B237" i="12" l="1"/>
  <c r="A241" i="12"/>
  <c r="A244" i="12" s="1"/>
  <c r="B114" i="11"/>
  <c r="B125" i="11" s="1"/>
  <c r="A114" i="11"/>
  <c r="A118" i="11" s="1"/>
  <c r="A120" i="11" s="1"/>
  <c r="B246" i="12" l="1"/>
  <c r="A250" i="12"/>
  <c r="A252" i="12" s="1"/>
  <c r="A253" i="12" s="1"/>
  <c r="A123" i="11"/>
  <c r="A121" i="11"/>
  <c r="A129" i="11" s="1"/>
  <c r="A132" i="11" s="1"/>
  <c r="A259" i="12" l="1"/>
  <c r="A262" i="12" s="1"/>
  <c r="B255" i="12"/>
  <c r="A134" i="11"/>
  <c r="B264" i="12" l="1"/>
  <c r="A264" i="12"/>
  <c r="A268" i="12" s="1"/>
  <c r="A270" i="12" s="1"/>
  <c r="A271" i="12" s="1"/>
  <c r="A136" i="11"/>
  <c r="A140" i="11" s="1"/>
  <c r="A142" i="11" s="1"/>
  <c r="B136" i="11"/>
  <c r="B147" i="11" s="1"/>
  <c r="A273" i="12" l="1"/>
  <c r="A277" i="12" s="1"/>
  <c r="A279" i="12" s="1"/>
  <c r="A280" i="12" s="1"/>
  <c r="B273" i="12"/>
  <c r="A143" i="11"/>
  <c r="A151" i="11" s="1"/>
  <c r="A153" i="11" s="1"/>
  <c r="A154" i="11" s="1"/>
  <c r="A145" i="11"/>
  <c r="B282" i="12" l="1"/>
  <c r="A282" i="12"/>
  <c r="A286" i="12" s="1"/>
  <c r="A288" i="12" s="1"/>
  <c r="A289" i="12" s="1"/>
  <c r="A156" i="11"/>
  <c r="A295" i="12" l="1"/>
  <c r="A297" i="12" s="1"/>
  <c r="A298" i="12" s="1"/>
  <c r="B291" i="12"/>
  <c r="B158" i="11"/>
  <c r="B169" i="11" s="1"/>
  <c r="A158" i="11"/>
  <c r="A162" i="11" s="1"/>
  <c r="A164" i="11" s="1"/>
  <c r="B300" i="12" l="1"/>
  <c r="A304" i="12"/>
  <c r="A306" i="12" s="1"/>
  <c r="A307" i="12" s="1"/>
  <c r="A167" i="11"/>
  <c r="A165" i="11"/>
  <c r="A169" i="11" s="1"/>
  <c r="A171" i="11" s="1"/>
  <c r="A173" i="11" s="1"/>
  <c r="A175" i="11" s="1"/>
  <c r="A176" i="11" s="1"/>
  <c r="A309" i="12" l="1"/>
  <c r="A311" i="12" s="1"/>
  <c r="A313" i="12" s="1"/>
  <c r="A315" i="12" s="1"/>
  <c r="A316" i="12" s="1"/>
  <c r="B309" i="12"/>
  <c r="A178" i="11"/>
  <c r="B318" i="12" l="1"/>
  <c r="A322" i="12"/>
  <c r="A325" i="12" s="1"/>
  <c r="A180" i="11"/>
  <c r="A184" i="11" s="1"/>
  <c r="A186" i="11" s="1"/>
  <c r="B180" i="11"/>
  <c r="B191" i="11" s="1"/>
  <c r="A327" i="12" l="1"/>
  <c r="A331" i="12" s="1"/>
  <c r="A333" i="12" s="1"/>
  <c r="A334" i="12" s="1"/>
  <c r="B327" i="12"/>
  <c r="A187" i="11"/>
  <c r="A191" i="11" s="1"/>
  <c r="A195" i="11" s="1"/>
  <c r="A197" i="11" s="1"/>
  <c r="A198" i="11" s="1"/>
  <c r="A189" i="11"/>
  <c r="B336" i="12" l="1"/>
  <c r="A336" i="12"/>
  <c r="A340" i="12" s="1"/>
  <c r="A342" i="12" s="1"/>
  <c r="A343" i="12" s="1"/>
  <c r="A200" i="11"/>
  <c r="A349" i="12" l="1"/>
  <c r="A352" i="12" s="1"/>
  <c r="B345" i="12"/>
  <c r="B202" i="11"/>
  <c r="B213" i="11" s="1"/>
  <c r="A202" i="11"/>
  <c r="A206" i="11" s="1"/>
  <c r="A208" i="11" s="1"/>
  <c r="B354" i="12" l="1"/>
  <c r="A354" i="12"/>
  <c r="A358" i="12" s="1"/>
  <c r="A360" i="12" s="1"/>
  <c r="A361" i="12" s="1"/>
  <c r="A211" i="11"/>
  <c r="A209" i="11"/>
  <c r="A217" i="11" s="1"/>
  <c r="A219" i="11" s="1"/>
  <c r="A220" i="11" s="1"/>
  <c r="A363" i="12" l="1"/>
  <c r="A367" i="12" s="1"/>
  <c r="A369" i="12" s="1"/>
  <c r="A370" i="12" s="1"/>
  <c r="B363" i="12"/>
  <c r="A222" i="11"/>
  <c r="B372" i="12" l="1"/>
  <c r="A376" i="12"/>
  <c r="A379" i="12" s="1"/>
  <c r="A224" i="11"/>
  <c r="A228" i="11" s="1"/>
  <c r="A230" i="11" s="1"/>
  <c r="B224" i="11"/>
  <c r="B235" i="11" s="1"/>
  <c r="A381" i="12" l="1"/>
  <c r="A385" i="12" s="1"/>
  <c r="A387" i="12" s="1"/>
  <c r="A388" i="12" s="1"/>
  <c r="B381" i="12"/>
  <c r="A231" i="11"/>
  <c r="A239" i="11" s="1"/>
  <c r="A241" i="11" s="1"/>
  <c r="A242" i="11" s="1"/>
  <c r="A233" i="11"/>
  <c r="B390" i="12" l="1"/>
  <c r="A390" i="12"/>
  <c r="A394" i="12" s="1"/>
  <c r="A396" i="12" s="1"/>
  <c r="A397" i="12" s="1"/>
  <c r="A244" i="11"/>
  <c r="A403" i="12" l="1"/>
  <c r="A406" i="12" s="1"/>
  <c r="B399" i="12"/>
  <c r="B246" i="11"/>
  <c r="B257" i="11" s="1"/>
  <c r="A246" i="11"/>
  <c r="A250" i="11" s="1"/>
  <c r="A252" i="11" s="1"/>
  <c r="B408" i="12" l="1"/>
  <c r="A412" i="12"/>
  <c r="A414" i="12" s="1"/>
  <c r="A415" i="12" s="1"/>
  <c r="A253" i="11"/>
  <c r="A261" i="11" s="1"/>
  <c r="A264" i="11" s="1"/>
  <c r="A255" i="11"/>
  <c r="A421" i="12" l="1"/>
  <c r="A424" i="12" s="1"/>
  <c r="B417" i="12"/>
  <c r="A266" i="11"/>
  <c r="B426" i="12" l="1"/>
  <c r="A426" i="12"/>
  <c r="A430" i="12" s="1"/>
  <c r="A432" i="12" s="1"/>
  <c r="A433" i="12" s="1"/>
  <c r="A268" i="11"/>
  <c r="A272" i="11" s="1"/>
  <c r="A274" i="11" s="1"/>
  <c r="B268" i="11"/>
  <c r="B279" i="11" s="1"/>
  <c r="A439" i="12" l="1"/>
  <c r="A441" i="12" s="1"/>
  <c r="A442" i="12" s="1"/>
  <c r="B435" i="12"/>
  <c r="A275" i="11"/>
  <c r="A283" i="11" s="1"/>
  <c r="A285" i="11" s="1"/>
  <c r="A286" i="11" s="1"/>
  <c r="A277" i="11"/>
  <c r="B444" i="12" l="1"/>
  <c r="A444" i="12"/>
  <c r="A448" i="12" s="1"/>
  <c r="A450" i="12" s="1"/>
  <c r="A451" i="12" s="1"/>
  <c r="A288" i="11"/>
  <c r="A457" i="12" l="1"/>
  <c r="A460" i="12" s="1"/>
  <c r="B453" i="12"/>
  <c r="B290" i="11"/>
  <c r="B301" i="11" s="1"/>
  <c r="A294" i="11"/>
  <c r="B462" i="12" l="1"/>
  <c r="A462" i="12"/>
  <c r="A466" i="12" s="1"/>
  <c r="A468" i="12" s="1"/>
  <c r="A469" i="12" s="1"/>
  <c r="A299" i="11"/>
  <c r="A297" i="11"/>
  <c r="A305" i="11" s="1"/>
  <c r="A307" i="11" s="1"/>
  <c r="A308" i="11" s="1"/>
  <c r="A471" i="12" l="1"/>
  <c r="A475" i="12" s="1"/>
  <c r="A477" i="12" s="1"/>
  <c r="A478" i="12" s="1"/>
  <c r="B471" i="12"/>
  <c r="A310" i="11"/>
  <c r="B480" i="12" l="1"/>
  <c r="A480" i="12"/>
  <c r="A484" i="12" s="1"/>
  <c r="A486" i="12" s="1"/>
  <c r="A487" i="12" s="1"/>
  <c r="A316" i="11"/>
  <c r="B312" i="11"/>
  <c r="B323" i="11" s="1"/>
  <c r="A489" i="12" l="1"/>
  <c r="A493" i="12" s="1"/>
  <c r="A495" i="12" s="1"/>
  <c r="A496" i="12" s="1"/>
  <c r="B489" i="12"/>
  <c r="A319" i="11"/>
  <c r="A323" i="11" s="1"/>
  <c r="A327" i="11" s="1"/>
  <c r="A329" i="11" s="1"/>
  <c r="A330" i="11" s="1"/>
  <c r="A321" i="11"/>
  <c r="B498" i="12" l="1"/>
  <c r="A498" i="12"/>
  <c r="A502" i="12" s="1"/>
  <c r="A504" i="12" s="1"/>
  <c r="A505" i="12" s="1"/>
  <c r="A332" i="11"/>
  <c r="A507" i="12" l="1"/>
  <c r="A511" i="12" s="1"/>
  <c r="A513" i="12" s="1"/>
  <c r="A514" i="12" s="1"/>
  <c r="B507" i="12"/>
  <c r="B334" i="11"/>
  <c r="B345" i="11" s="1"/>
  <c r="A334" i="11"/>
  <c r="A338" i="11" s="1"/>
  <c r="A340" i="11" s="1"/>
  <c r="B516" i="12" l="1"/>
  <c r="A520" i="12"/>
  <c r="A523" i="12" s="1"/>
  <c r="A341" i="11"/>
  <c r="A345" i="11" s="1"/>
  <c r="A349" i="11" s="1"/>
  <c r="A351" i="11" s="1"/>
  <c r="A352" i="11" s="1"/>
  <c r="A343" i="11"/>
  <c r="A529" i="12" l="1"/>
  <c r="A531" i="12" s="1"/>
  <c r="A532" i="12" s="1"/>
  <c r="B525" i="12"/>
  <c r="A354" i="11"/>
  <c r="B534" i="12" l="1"/>
  <c r="A534" i="12"/>
  <c r="A536" i="12" s="1"/>
  <c r="A538" i="12" s="1"/>
  <c r="A540" i="12" s="1"/>
  <c r="A541" i="12" s="1"/>
  <c r="A360" i="11"/>
  <c r="A362" i="11" s="1"/>
  <c r="B356" i="11"/>
  <c r="B367" i="11" s="1"/>
  <c r="A543" i="12" l="1"/>
  <c r="A547" i="12" s="1"/>
  <c r="A549" i="12" s="1"/>
  <c r="A550" i="12" s="1"/>
  <c r="B543" i="12"/>
  <c r="A363" i="11"/>
  <c r="A371" i="11" s="1"/>
  <c r="A373" i="11" s="1"/>
  <c r="A374" i="11" s="1"/>
  <c r="A365" i="11"/>
  <c r="B552" i="12" l="1"/>
  <c r="A552" i="12"/>
  <c r="A556" i="12" s="1"/>
  <c r="A558" i="12" s="1"/>
  <c r="A559" i="12" s="1"/>
  <c r="A376" i="11"/>
  <c r="B378" i="11" l="1"/>
  <c r="B389" i="11" s="1"/>
  <c r="A378" i="11"/>
  <c r="A380" i="11" s="1"/>
  <c r="A382" i="11" s="1"/>
  <c r="A384" i="11" s="1"/>
  <c r="A385" i="11" l="1"/>
  <c r="A393" i="11" s="1"/>
  <c r="A396" i="11" s="1"/>
  <c r="A387" i="11"/>
  <c r="A398" i="11" l="1"/>
  <c r="A400" i="11" l="1"/>
  <c r="A404" i="11" s="1"/>
  <c r="A406" i="11" s="1"/>
  <c r="B400" i="11"/>
  <c r="B411" i="11" s="1"/>
  <c r="A407" i="11" l="1"/>
  <c r="A411" i="11" s="1"/>
  <c r="A415" i="11" s="1"/>
  <c r="A417" i="11" s="1"/>
  <c r="A418" i="11" s="1"/>
  <c r="A409" i="11"/>
  <c r="A420" i="11" l="1"/>
  <c r="B422" i="11" l="1"/>
  <c r="B433" i="11" s="1"/>
  <c r="A426" i="11"/>
  <c r="A429" i="11" l="1"/>
  <c r="A433" i="11" s="1"/>
  <c r="A437" i="11" s="1"/>
  <c r="A439" i="11" s="1"/>
  <c r="A440" i="11" s="1"/>
  <c r="A431" i="11"/>
  <c r="A442" i="11" l="1"/>
  <c r="A444" i="11" l="1"/>
  <c r="A448" i="11" s="1"/>
  <c r="A450" i="11" s="1"/>
  <c r="B444" i="11"/>
  <c r="B455" i="11" s="1"/>
  <c r="A451" i="11" l="1"/>
  <c r="A459" i="11" s="1"/>
  <c r="A462" i="11" s="1"/>
  <c r="A453" i="11"/>
  <c r="A464" i="11" l="1"/>
  <c r="B466" i="11" l="1"/>
  <c r="B477" i="11" s="1"/>
  <c r="A466" i="11"/>
  <c r="A470" i="11" s="1"/>
  <c r="A472" i="11" s="1"/>
  <c r="A473" i="11" l="1"/>
  <c r="A477" i="11" s="1"/>
  <c r="A481" i="11" s="1"/>
  <c r="A483" i="11" s="1"/>
  <c r="A484" i="11" s="1"/>
  <c r="A475" i="11"/>
  <c r="A486" i="11" l="1"/>
  <c r="B488" i="11" l="1"/>
  <c r="B499" i="11" s="1"/>
  <c r="A492" i="11"/>
  <c r="A495" i="11" s="1"/>
  <c r="A497" i="11" l="1"/>
  <c r="A503" i="11"/>
  <c r="A505" i="11" s="1"/>
  <c r="A506" i="11" s="1"/>
  <c r="A508" i="11" l="1"/>
  <c r="B510" i="11" l="1"/>
  <c r="B521" i="11" s="1"/>
  <c r="A514" i="11"/>
  <c r="A517" i="11" s="1"/>
  <c r="A521" i="11" l="1"/>
  <c r="A525" i="11" s="1"/>
  <c r="A527" i="11" s="1"/>
  <c r="A528" i="11" s="1"/>
  <c r="A519" i="11"/>
  <c r="A530" i="11" l="1"/>
  <c r="B532" i="11" l="1"/>
  <c r="B543" i="11" s="1"/>
  <c r="A536" i="11"/>
  <c r="A538" i="11" s="1"/>
  <c r="A539" i="11" s="1"/>
  <c r="A541" i="11" l="1"/>
  <c r="A543" i="11"/>
  <c r="A547" i="11" s="1"/>
  <c r="A549" i="11" s="1"/>
  <c r="A550" i="11" s="1"/>
  <c r="A552" i="11" l="1"/>
  <c r="B554" i="11" l="1"/>
  <c r="B565" i="11" s="1"/>
  <c r="A558" i="11"/>
  <c r="A561" i="11" s="1"/>
  <c r="A565" i="11" l="1"/>
  <c r="A569" i="11" s="1"/>
  <c r="A571" i="11" s="1"/>
  <c r="A572" i="11" s="1"/>
  <c r="A563" i="11"/>
  <c r="A574" i="11" l="1"/>
  <c r="B576" i="11" l="1"/>
  <c r="B587" i="11" s="1"/>
  <c r="A576" i="11"/>
  <c r="A580" i="11" s="1"/>
  <c r="A582" i="11" s="1"/>
  <c r="A583" i="11" s="1"/>
  <c r="A585" i="11" l="1"/>
  <c r="A587" i="11"/>
  <c r="A591" i="11" s="1"/>
  <c r="A593" i="11" s="1"/>
  <c r="A594" i="11" s="1"/>
  <c r="A596" i="11" l="1"/>
  <c r="B598" i="11" l="1"/>
  <c r="B609" i="11" s="1"/>
  <c r="A598" i="11"/>
  <c r="A602" i="11" s="1"/>
  <c r="A604" i="11" s="1"/>
  <c r="A605" i="11" s="1"/>
  <c r="A609" i="11" l="1"/>
  <c r="A613" i="11" s="1"/>
  <c r="A615" i="11" s="1"/>
  <c r="A616" i="11" s="1"/>
  <c r="A607" i="11"/>
  <c r="A618" i="11" l="1"/>
  <c r="B620" i="11" l="1"/>
  <c r="B631" i="11" s="1"/>
  <c r="A620" i="11"/>
  <c r="A624" i="11" s="1"/>
  <c r="A626" i="11" s="1"/>
  <c r="A627" i="11" s="1"/>
  <c r="A629" i="11" l="1"/>
  <c r="A635" i="11"/>
  <c r="A638" i="11" s="1"/>
  <c r="A640" i="11" l="1"/>
  <c r="B642" i="11" l="1"/>
  <c r="B653" i="11" s="1"/>
  <c r="A646" i="11"/>
  <c r="A648" i="11" s="1"/>
  <c r="A649" i="11" s="1"/>
  <c r="A653" i="11" l="1"/>
  <c r="A655" i="11" s="1"/>
  <c r="A657" i="11" s="1"/>
  <c r="A659" i="11" s="1"/>
  <c r="A660" i="11" s="1"/>
  <c r="A651" i="11"/>
  <c r="A662" i="11" l="1"/>
  <c r="B664" i="11" l="1"/>
  <c r="B675" i="11" s="1"/>
  <c r="A664" i="11"/>
  <c r="A668" i="11" s="1"/>
  <c r="A670" i="11" s="1"/>
  <c r="A671" i="11" s="1"/>
  <c r="A673" i="11" l="1"/>
  <c r="A675" i="11"/>
  <c r="A679" i="11" s="1"/>
  <c r="A681" i="11" s="1"/>
  <c r="A682" i="11" s="1"/>
</calcChain>
</file>

<file path=xl/sharedStrings.xml><?xml version="1.0" encoding="utf-8"?>
<sst xmlns="http://schemas.openxmlformats.org/spreadsheetml/2006/main" count="10445" uniqueCount="978">
  <si>
    <t>昼食</t>
    <rPh sb="0" eb="2">
      <t>チュウショク</t>
    </rPh>
    <phoneticPr fontId="5"/>
  </si>
  <si>
    <t>夕食</t>
    <rPh sb="0" eb="2">
      <t>ユウショク</t>
    </rPh>
    <phoneticPr fontId="5"/>
  </si>
  <si>
    <t>高齢者向け配食サービス</t>
    <rPh sb="0" eb="3">
      <t>コウレイシャ</t>
    </rPh>
    <rPh sb="3" eb="4">
      <t>ム</t>
    </rPh>
    <rPh sb="5" eb="7">
      <t>ハイショク</t>
    </rPh>
    <phoneticPr fontId="5"/>
  </si>
  <si>
    <t>●●店</t>
  </si>
  <si>
    <t>住所</t>
  </si>
  <si>
    <t>TEL</t>
  </si>
  <si>
    <t>豚肉と豆腐の玉子とじ</t>
  </si>
  <si>
    <t>無限なす</t>
  </si>
  <si>
    <t>じゃが芋と鶏肉の炭火焼風炒め</t>
  </si>
  <si>
    <t>三色炒め煮</t>
  </si>
  <si>
    <t>照焼つくね</t>
  </si>
  <si>
    <t>花さつま</t>
  </si>
  <si>
    <t>ひじきとハムの酢の物</t>
  </si>
  <si>
    <t>小松菜と厚揚げのピリ辛炒め</t>
  </si>
  <si>
    <t>大根とツナのレモン風味サラダ(ﾄﾞﾚｯｼﾝｸﾞ別添え)</t>
  </si>
  <si>
    <t>鶏肉の味噌炒め</t>
  </si>
  <si>
    <t>ミモザサラダ(ドレッシング別添え)</t>
  </si>
  <si>
    <t>野菜の甘酢炒め</t>
  </si>
  <si>
    <t>南瓜ソテー</t>
  </si>
  <si>
    <t>白身魚(メル)の磯辺焼き</t>
  </si>
  <si>
    <t>春菊のおかか和え</t>
  </si>
  <si>
    <t>マーボー春雨</t>
  </si>
  <si>
    <t>筑前煮</t>
  </si>
  <si>
    <t>さつま芋と切昆布の煮物</t>
  </si>
  <si>
    <t>野菜のふわふわ豆乳よせあんかけ</t>
  </si>
  <si>
    <t>ビビンバソテー</t>
  </si>
  <si>
    <t>里芋のそぼろ煮</t>
  </si>
  <si>
    <t>中華わかめ和え</t>
  </si>
  <si>
    <t>豚肉のマヨネーズ風炒め</t>
  </si>
  <si>
    <t>ソースきんぴら</t>
  </si>
  <si>
    <t>がんものみぞれ煮</t>
  </si>
  <si>
    <t>和風サラダ(ドレッシング別添え)</t>
  </si>
  <si>
    <t>チキンとじゃが芋の旨つゆバター</t>
  </si>
  <si>
    <t>大根の生姜酢和え</t>
  </si>
  <si>
    <t>ビーフン炒め</t>
  </si>
  <si>
    <t>豆腐のカニ風あんかけ</t>
  </si>
  <si>
    <t>関西風オムレツ</t>
  </si>
  <si>
    <t>昆布豆</t>
  </si>
  <si>
    <t>青菜のピーナッツ和え</t>
  </si>
  <si>
    <t>豚じゃが</t>
  </si>
  <si>
    <t>春雨とハムのソテー</t>
  </si>
  <si>
    <t>グリルハンバーグ</t>
  </si>
  <si>
    <t>インゲンのおかか和え</t>
  </si>
  <si>
    <t>ほうれん草の菜種和え</t>
  </si>
  <si>
    <t>おふくろ煮</t>
  </si>
  <si>
    <t>枝豆とカニカマの煮物</t>
  </si>
  <si>
    <t>肉豆腐</t>
  </si>
  <si>
    <t>ツナの玉子とじ</t>
  </si>
  <si>
    <t>南瓜とベーコンの煮物</t>
  </si>
  <si>
    <t>茄子のかおり和え</t>
  </si>
  <si>
    <t>焼き鳥風</t>
  </si>
  <si>
    <t>チンゲン菜のごま和え</t>
  </si>
  <si>
    <t>大根炊き</t>
  </si>
  <si>
    <t>さつま揚げの味噌炒め</t>
  </si>
  <si>
    <t>エビマヨ風コロッケ</t>
  </si>
  <si>
    <t>人参レモン煮</t>
  </si>
  <si>
    <t>ハムとキャベツのマリーネ(ドレッシング別添え)</t>
  </si>
  <si>
    <t>茄子のそぼろ煮</t>
  </si>
  <si>
    <t>れんこんきんぴら</t>
  </si>
  <si>
    <t>ロールキャベツの炊き合せ</t>
  </si>
  <si>
    <t>青菜と蒲鉾の和え物</t>
  </si>
  <si>
    <t>豚肉と筍の炒め煮</t>
  </si>
  <si>
    <t>南瓜のごまよごし</t>
  </si>
  <si>
    <t>サワラの照焼き</t>
  </si>
  <si>
    <t>小松菜の柚子和え</t>
  </si>
  <si>
    <t>大豆とソーセージのトマト煮込み</t>
  </si>
  <si>
    <t>五目巾着の炊き合せ</t>
  </si>
  <si>
    <t>キャベツのごま酢和え</t>
  </si>
  <si>
    <t>鶏肉と里芋のカレー煮</t>
  </si>
  <si>
    <t>白菜のおかか和え</t>
  </si>
  <si>
    <t>ひじきと挽肉の炒め物</t>
  </si>
  <si>
    <t>春菊のナムル</t>
  </si>
  <si>
    <t>牛丼</t>
  </si>
  <si>
    <t>青菜の彩り和え</t>
  </si>
  <si>
    <t>紅生姜</t>
  </si>
  <si>
    <t>豚肉の生姜焼き</t>
  </si>
  <si>
    <t>ポテトサラダ</t>
  </si>
  <si>
    <t>茄子のおろし煮</t>
  </si>
  <si>
    <t>チンゲン菜のお浸し</t>
  </si>
  <si>
    <t>海鮮チリ炒め</t>
  </si>
  <si>
    <t>ミニがんも</t>
  </si>
  <si>
    <t>里芋ときのこのバターコンソメ炒め</t>
  </si>
  <si>
    <t>ぜんまいと竹輪の煮物</t>
  </si>
  <si>
    <t>ガリバタ鶏</t>
  </si>
  <si>
    <t>小松菜のナムル</t>
  </si>
  <si>
    <t>肉野菜煮込み</t>
  </si>
  <si>
    <t>じゃこピーマン</t>
  </si>
  <si>
    <t>あらびき肉団子</t>
  </si>
  <si>
    <t>パセリ芋</t>
  </si>
  <si>
    <t>白菜のレモン酢和え</t>
  </si>
  <si>
    <t>中華うま煮炒め</t>
  </si>
  <si>
    <t>大根のカニ風味あんかけ</t>
  </si>
  <si>
    <t>豚すき</t>
  </si>
  <si>
    <t>ほうれん草とマグロフレークの和え物</t>
  </si>
  <si>
    <t>南瓜とレーズンの煮物</t>
  </si>
  <si>
    <t>三杯酢和え</t>
  </si>
  <si>
    <t>アジの塩焼き</t>
  </si>
  <si>
    <t>小松菜のおかか和え</t>
  </si>
  <si>
    <t>野菜のトマト炒め</t>
  </si>
  <si>
    <t>けんちん煮</t>
  </si>
  <si>
    <t>ピリ辛こんにゃく</t>
  </si>
  <si>
    <t>鶏肉と野菜のさっぱり煮</t>
  </si>
  <si>
    <t>ニラ玉あんかけ</t>
  </si>
  <si>
    <t>じゃが芋としいたけの煮物</t>
  </si>
  <si>
    <t>チンゲン菜と干しエビの塩炒め</t>
  </si>
  <si>
    <t>ツナマヨコーンフライ</t>
  </si>
  <si>
    <t>インゲン</t>
  </si>
  <si>
    <t>土佐酢和え</t>
  </si>
  <si>
    <t>鶏ごぼう</t>
  </si>
  <si>
    <t>ほうれん草の錦和え</t>
  </si>
  <si>
    <t>豚肉のにんにく味噌焼き</t>
  </si>
  <si>
    <t>ひじき煮</t>
  </si>
  <si>
    <t>キャベツとハムの玉子炒め</t>
  </si>
  <si>
    <t>こんにゃくの辛味炒め</t>
  </si>
  <si>
    <t>アカウオの煮付け</t>
  </si>
  <si>
    <t>梅ごぼう</t>
  </si>
  <si>
    <t>さつま芋サラダ</t>
  </si>
  <si>
    <t>豆腐しんじょの炊き合せ</t>
  </si>
  <si>
    <t>小松菜の炒り菜</t>
  </si>
  <si>
    <t>ミートオムレツ</t>
  </si>
  <si>
    <t>しろ菜のごま和え</t>
  </si>
  <si>
    <t>梅酢和え</t>
  </si>
  <si>
    <t>鶏じゃが</t>
  </si>
  <si>
    <t>大根サラダ(ドレッシング別添え)</t>
  </si>
  <si>
    <t>チキンステーキ(塩)</t>
  </si>
  <si>
    <t>バターコーン</t>
  </si>
  <si>
    <t>筍きんぴら</t>
  </si>
  <si>
    <t>がんもの含め煮</t>
  </si>
  <si>
    <t>ほうれん草のピーナッツ和え</t>
  </si>
  <si>
    <t xml:space="preserve">★追加注文・キャンセルなどの変更のご連絡は前日までにお願いします。店員不在時は留守番電話にご伝言を残してください。
</t>
  </si>
  <si>
    <t>エビカツ</t>
  </si>
  <si>
    <t>塩枝豆</t>
  </si>
  <si>
    <t>フキと油揚げの炒り煮</t>
  </si>
  <si>
    <t>キャベツとウインナーのカレー炒め</t>
  </si>
  <si>
    <t>オクラと茄子の和え物</t>
  </si>
  <si>
    <t>ポークチャップ</t>
  </si>
  <si>
    <t>じゃが芋マーボー炒め</t>
  </si>
  <si>
    <t>根菜の五目煮</t>
  </si>
  <si>
    <t>二色和え</t>
  </si>
  <si>
    <t>ブリ大根</t>
  </si>
  <si>
    <t>コーン春雨サラダ</t>
  </si>
  <si>
    <t>じゃが芋のナポリタン風</t>
  </si>
  <si>
    <t>小松菜の辛子和え</t>
  </si>
  <si>
    <t>彩り酢鶏</t>
  </si>
  <si>
    <t>だし巻き玉子</t>
  </si>
  <si>
    <t>大根としいたけの煮物</t>
  </si>
  <si>
    <t>しろ菜のお浸し</t>
  </si>
  <si>
    <t>和風おろしハンバーグ</t>
  </si>
  <si>
    <t>ブロッコリー</t>
  </si>
  <si>
    <t>白菜の生姜和え</t>
  </si>
  <si>
    <t>豚肉入り五目きんぴら</t>
  </si>
  <si>
    <t>南瓜煮</t>
  </si>
  <si>
    <t>カニ焼売</t>
  </si>
  <si>
    <t>味きゅうり</t>
  </si>
  <si>
    <t>ごまドレサラダ(ドレッシング別添え)</t>
  </si>
  <si>
    <t>さつま芋の煮しめ</t>
  </si>
  <si>
    <t>若竹煮</t>
  </si>
  <si>
    <t>チキンカレー</t>
  </si>
  <si>
    <t>シーザーサラダ(ドレッシング別添え)</t>
  </si>
  <si>
    <t>福神漬け</t>
  </si>
  <si>
    <t>ハムカツ</t>
  </si>
  <si>
    <t>南瓜サイコロソテー</t>
  </si>
  <si>
    <t>茄子とピーマンの味噌炒め</t>
  </si>
  <si>
    <t>北海煮</t>
  </si>
  <si>
    <t>炒り豆腐</t>
  </si>
  <si>
    <t>豚肉の中華風炒め</t>
  </si>
  <si>
    <t>里芋のごまポン酢和え</t>
  </si>
  <si>
    <t>大根のうま煮</t>
  </si>
  <si>
    <t>わかめの青ジソサラダ</t>
  </si>
  <si>
    <t>チキンポトフ</t>
  </si>
  <si>
    <t>キャベツの塩炒め</t>
  </si>
  <si>
    <t>カニ入りつみれの炊き合せ</t>
  </si>
  <si>
    <t>こんにゃくの中華和え</t>
  </si>
  <si>
    <t>サバの利休煮</t>
  </si>
  <si>
    <t>しば漬け</t>
  </si>
  <si>
    <t>プレーンオムレツ</t>
  </si>
  <si>
    <t>野菜のバジル炒め</t>
  </si>
  <si>
    <t>チンゲン菜ときのこのソテー</t>
  </si>
  <si>
    <t>牛肉とインゲンの炒め物</t>
  </si>
  <si>
    <t>ひじきサラダ</t>
  </si>
  <si>
    <t>煮合せ(厚揚げ・人参・フキ)</t>
  </si>
  <si>
    <t>キャベツの沢庵和え</t>
  </si>
  <si>
    <t>鶏のチャンチャン焼き</t>
  </si>
  <si>
    <t>ほうれん草のしらす和え</t>
  </si>
  <si>
    <t>南瓜のそぼろ煮</t>
  </si>
  <si>
    <t>筍の土佐煮</t>
  </si>
  <si>
    <t>ホッケの幽庵焼き</t>
  </si>
  <si>
    <t>人参煮</t>
  </si>
  <si>
    <t>海鮮いか団子</t>
  </si>
  <si>
    <t>きのこのすき焼き煮</t>
  </si>
  <si>
    <t>しろ菜のごま炒め</t>
  </si>
  <si>
    <t>ウインナージャーマンポテト</t>
  </si>
  <si>
    <t>マーボー竹輪</t>
  </si>
  <si>
    <t>親子煮</t>
  </si>
  <si>
    <t>ひじきと大豆の煮物</t>
  </si>
  <si>
    <t>ポークビーンズ</t>
  </si>
  <si>
    <t>お魚厚揚げ</t>
  </si>
  <si>
    <t>野菜の山椒風味炒め</t>
  </si>
  <si>
    <t>里芋の煮物</t>
  </si>
  <si>
    <t>焼肉メンチ</t>
  </si>
  <si>
    <t>ごぼうサラダ</t>
  </si>
  <si>
    <t>キャベツのレモン酢和え</t>
  </si>
  <si>
    <t>野菜のクリーム煮</t>
  </si>
  <si>
    <t>れんこんの生姜炒め</t>
  </si>
  <si>
    <t>アカウオの照焼き</t>
  </si>
  <si>
    <t>しろ菜のおかか和え</t>
  </si>
  <si>
    <t>ツナマカロニサラダ</t>
  </si>
  <si>
    <t>さつま芋のケチャップ煮</t>
  </si>
  <si>
    <t>オクラのごま和え</t>
  </si>
  <si>
    <t>トマトオムレツ</t>
  </si>
  <si>
    <t>ピースソテー</t>
  </si>
  <si>
    <t>チンゲン菜とカニカマの和え物</t>
  </si>
  <si>
    <t>豚大根</t>
  </si>
  <si>
    <t>コールスローサラダ</t>
  </si>
  <si>
    <t>牛肉とほうれん草の炒め物</t>
  </si>
  <si>
    <t>こんにゃくきんぴら</t>
  </si>
  <si>
    <t>じゃが芋の旨煮</t>
  </si>
  <si>
    <t>さくら漬け</t>
  </si>
  <si>
    <t>グリルチキン</t>
  </si>
  <si>
    <t>スパソテー</t>
  </si>
  <si>
    <t>中華ドレサラダ(ドレッシング別添え)</t>
  </si>
  <si>
    <t>姫高野の炊き合せ</t>
  </si>
  <si>
    <t>春菊のお浸し</t>
  </si>
  <si>
    <t>八宝菜</t>
  </si>
  <si>
    <t>バンバンジーサラダ(ドレッシング別添え)</t>
  </si>
  <si>
    <t>さつま芋の肉じゃが風</t>
  </si>
  <si>
    <t>ごぼうとれんこんの甘酢和え</t>
  </si>
  <si>
    <t>栗かぼちゃコロッケ</t>
  </si>
  <si>
    <t>きのこソテー</t>
  </si>
  <si>
    <t>野菜の三杯酢</t>
  </si>
  <si>
    <t>マーボー茄子</t>
  </si>
  <si>
    <t>ほうれん草のバターソテー</t>
  </si>
  <si>
    <t>豚キムチ</t>
  </si>
  <si>
    <t>小松菜のごま和え</t>
  </si>
  <si>
    <t>大豆のコンソメ煮</t>
  </si>
  <si>
    <t>きくらげの酢の物</t>
  </si>
  <si>
    <t>鶏肉と根菜の甘辛生姜煮</t>
  </si>
  <si>
    <t>ほうれん草とハムのマリーネ(ドレッシング別添え)</t>
  </si>
  <si>
    <t>南瓜とじゃこの煮物</t>
  </si>
  <si>
    <t>竹輪と昆布の炒り煮</t>
  </si>
  <si>
    <t>カニ玉あんかけ(あん別添え)</t>
  </si>
  <si>
    <t>スパゲティサラダ</t>
  </si>
  <si>
    <t>肉団子の酢豚風</t>
  </si>
  <si>
    <t>キャベツのゆかり和え</t>
  </si>
  <si>
    <t>田舎煮</t>
  </si>
  <si>
    <t>小松菜のお浸し</t>
  </si>
  <si>
    <t>豚しゃぶ風(ごまだれ別添え)</t>
  </si>
  <si>
    <t>さつま芋のレモン煮</t>
  </si>
  <si>
    <t>茄子と厚揚げの照り炒め</t>
  </si>
  <si>
    <t>チンゲン菜のソテー</t>
  </si>
  <si>
    <t>鶏肉のチリソース炒め</t>
  </si>
  <si>
    <t>季節の焼売(南瓜)【10月～2月】</t>
  </si>
  <si>
    <t>野菜のカレー炒め</t>
  </si>
  <si>
    <t>青菜のお浸し</t>
  </si>
  <si>
    <t>グラタンカツ</t>
  </si>
  <si>
    <t>ほうれん草のナムル</t>
  </si>
  <si>
    <t>鶏大豆</t>
  </si>
  <si>
    <t>じゃが芋の鳴門煮</t>
  </si>
  <si>
    <t>つぼ漬け</t>
  </si>
  <si>
    <t>サバの味噌煮</t>
  </si>
  <si>
    <t>チンゲン菜の辛子和え</t>
  </si>
  <si>
    <t>コーンとツナのサラダ</t>
  </si>
  <si>
    <t>マーボー豆腐</t>
  </si>
  <si>
    <t>昆布の佃煮</t>
  </si>
  <si>
    <t>他人丼</t>
  </si>
  <si>
    <t>中華風春雨サラダ</t>
  </si>
  <si>
    <t>柚子白和え</t>
  </si>
  <si>
    <t>豚肉と舞茸の生姜焼き</t>
  </si>
  <si>
    <t>大豆のトマト煮</t>
  </si>
  <si>
    <t>サケじゃが</t>
  </si>
  <si>
    <t>ほうれん草の三色和え</t>
  </si>
  <si>
    <t>アジの南蛮漬け</t>
  </si>
  <si>
    <t>カニ風味酢の物</t>
  </si>
  <si>
    <t>厚揚げの五目炒め</t>
  </si>
  <si>
    <t>さつま芋のバター炒め</t>
  </si>
  <si>
    <t>■■市</t>
    <phoneticPr fontId="5"/>
  </si>
  <si>
    <t>※お弁当にはご飯170gが付きます。</t>
    <rPh sb="2" eb="4">
      <t>ベントウ</t>
    </rPh>
    <rPh sb="7" eb="8">
      <t>ハン</t>
    </rPh>
    <rPh sb="13" eb="14">
      <t>ツ</t>
    </rPh>
    <phoneticPr fontId="5"/>
  </si>
  <si>
    <t>たたきごぼう</t>
  </si>
  <si>
    <t>白菜の辛子柚子和え</t>
  </si>
  <si>
    <t>こんにゃくとコーンのおかか煮</t>
  </si>
  <si>
    <t>ニラとあさりの玉子とじ</t>
  </si>
  <si>
    <t>茄子の揚げ煮</t>
  </si>
  <si>
    <t>ツナとキャベツの炒め物</t>
  </si>
  <si>
    <t>うぐいす豆</t>
  </si>
  <si>
    <t>わかめとしらすの酢の物</t>
  </si>
  <si>
    <t>ケチャップ</t>
  </si>
  <si>
    <t>マッシュサラダ</t>
  </si>
  <si>
    <t>じゃが芋ベーコン炒め</t>
  </si>
  <si>
    <t>しろ菜の和え物</t>
  </si>
  <si>
    <t>カツソース</t>
  </si>
  <si>
    <t>オクラのおかか和え</t>
  </si>
  <si>
    <t>さつま芋の甘煮</t>
  </si>
  <si>
    <t>南瓜サラダ</t>
  </si>
  <si>
    <t>厚揚げ煮</t>
  </si>
  <si>
    <t>れんこんのカレー炒め</t>
  </si>
  <si>
    <t>切昆布と筍の煮物</t>
  </si>
  <si>
    <t>竹輪の旨煮</t>
  </si>
  <si>
    <t>焼き豆腐の煮奴</t>
  </si>
  <si>
    <t>わかめと蒲鉾の酢の物</t>
  </si>
  <si>
    <t>ごぼうとベーコンのソテー</t>
  </si>
  <si>
    <t>スパゲティナポリタン</t>
  </si>
  <si>
    <t>三色酢味噌和え</t>
  </si>
  <si>
    <t>三色豆</t>
  </si>
  <si>
    <t>ジャンボ餃子</t>
  </si>
  <si>
    <t xml:space="preserve">★追加注文・キャンセルなどの変更のご連絡は前日までにお願いします。店員不在時は留守番電話にご伝言を残してください。
</t>
    <rPh sb="46" eb="47">
      <t>デン</t>
    </rPh>
    <phoneticPr fontId="5"/>
  </si>
  <si>
    <t>バジルポテト</t>
  </si>
  <si>
    <t>高野の含め煮</t>
  </si>
  <si>
    <t>きんぴら</t>
  </si>
  <si>
    <t>ニラ饅頭</t>
  </si>
  <si>
    <t>エビいなり</t>
  </si>
  <si>
    <t>ほうれん草とハムのクリーム煮</t>
  </si>
  <si>
    <t>フルーツポンチ</t>
  </si>
  <si>
    <t>マカロニソテー</t>
  </si>
  <si>
    <t>白菜の煮浸し</t>
  </si>
  <si>
    <t>チリソースミートボール</t>
  </si>
  <si>
    <t>四色なます</t>
  </si>
  <si>
    <t>田舎茄子</t>
  </si>
  <si>
    <t>大根と人参のきんぴら</t>
  </si>
  <si>
    <t>ミニコロッケ</t>
  </si>
  <si>
    <t>麩とえのきのさっと煮</t>
  </si>
  <si>
    <t>和風スパゲティー</t>
  </si>
  <si>
    <t>豆乳入り花型しんじょ</t>
  </si>
  <si>
    <t>切干大根煮</t>
  </si>
  <si>
    <t>一夜漬(白菜・昆布)</t>
  </si>
  <si>
    <t>ごま南瓜</t>
  </si>
  <si>
    <t>ピーマンと筍の炒め物</t>
  </si>
  <si>
    <t>柚子大根</t>
  </si>
  <si>
    <t>切昆布煮</t>
  </si>
  <si>
    <t>じゃが芋のスパイス蒸し</t>
  </si>
  <si>
    <t>白花豆煮</t>
  </si>
  <si>
    <t>ひじきとさつま揚げの煮物</t>
  </si>
  <si>
    <t>野菜の塩炒め</t>
  </si>
  <si>
    <t>ツナのあっさり煮</t>
  </si>
  <si>
    <t>大根のエビあんかけ</t>
  </si>
  <si>
    <t>茄子とインゲンのピーナッツ和え</t>
  </si>
  <si>
    <t>里芋の含め煮</t>
  </si>
  <si>
    <t>大根のレモン酢和え</t>
  </si>
  <si>
    <t>大根煮</t>
  </si>
  <si>
    <t>ミニエビ風味焼売</t>
  </si>
  <si>
    <t>適用日</t>
    <rPh sb="0" eb="2">
      <t>テキヨウ</t>
    </rPh>
    <rPh sb="2" eb="3">
      <t>ビ</t>
    </rPh>
    <phoneticPr fontId="5"/>
  </si>
  <si>
    <t>商品名</t>
    <rPh sb="0" eb="3">
      <t>ショウヒンメイ</t>
    </rPh>
    <phoneticPr fontId="5"/>
  </si>
  <si>
    <t>人前</t>
    <phoneticPr fontId="5"/>
  </si>
  <si>
    <t>P内容量</t>
    <rPh sb="1" eb="3">
      <t>ナイヨウ</t>
    </rPh>
    <rPh sb="3" eb="4">
      <t>リョウ</t>
    </rPh>
    <phoneticPr fontId="5"/>
  </si>
  <si>
    <t>A</t>
  </si>
  <si>
    <t>A'</t>
  </si>
  <si>
    <t>曜</t>
    <rPh sb="0" eb="1">
      <t>ヨウ</t>
    </rPh>
    <phoneticPr fontId="5"/>
  </si>
  <si>
    <t>B</t>
  </si>
  <si>
    <t>日</t>
    <rPh sb="0" eb="1">
      <t>ヒ</t>
    </rPh>
    <phoneticPr fontId="5"/>
  </si>
  <si>
    <t>C</t>
  </si>
  <si>
    <t>D</t>
  </si>
  <si>
    <t>昼</t>
    <rPh sb="0" eb="1">
      <t>ヒル</t>
    </rPh>
    <phoneticPr fontId="5"/>
  </si>
  <si>
    <t>食</t>
    <rPh sb="0" eb="1">
      <t>ショク</t>
    </rPh>
    <phoneticPr fontId="5"/>
  </si>
  <si>
    <t>F</t>
  </si>
  <si>
    <t>S</t>
  </si>
  <si>
    <t>夕</t>
    <rPh sb="0" eb="1">
      <t>ユウ</t>
    </rPh>
    <phoneticPr fontId="5"/>
  </si>
  <si>
    <t>g</t>
  </si>
  <si>
    <t>500g</t>
  </si>
  <si>
    <t>300g</t>
  </si>
  <si>
    <t>個(50)</t>
  </si>
  <si>
    <t>10個</t>
  </si>
  <si>
    <t>個(10)</t>
  </si>
  <si>
    <t>30個</t>
  </si>
  <si>
    <t>切(45)</t>
  </si>
  <si>
    <t>5切</t>
  </si>
  <si>
    <t>人前(60)</t>
  </si>
  <si>
    <t>5人前</t>
  </si>
  <si>
    <t>人前(45)</t>
  </si>
  <si>
    <t>10人前</t>
  </si>
  <si>
    <t>5個</t>
  </si>
  <si>
    <t>人前(105)</t>
  </si>
  <si>
    <t>個(30)</t>
  </si>
  <si>
    <t>20個</t>
  </si>
  <si>
    <t>人前(30)</t>
  </si>
  <si>
    <t>個(15)</t>
  </si>
  <si>
    <t>切(50)</t>
  </si>
  <si>
    <t>人前(50)</t>
  </si>
  <si>
    <t>適用日</t>
  </si>
  <si>
    <t>昼･夕</t>
  </si>
  <si>
    <t>ID</t>
  </si>
  <si>
    <t>商品名</t>
  </si>
  <si>
    <t>盛付</t>
  </si>
  <si>
    <t>単位</t>
  </si>
  <si>
    <t>エネルギー</t>
  </si>
  <si>
    <t>たんぱく質</t>
  </si>
  <si>
    <t>脂質</t>
  </si>
  <si>
    <t>炭水化物</t>
  </si>
  <si>
    <t>カリウム</t>
  </si>
  <si>
    <t>カルシウム</t>
  </si>
  <si>
    <t>食塩相当量</t>
  </si>
  <si>
    <t>御飯</t>
    <rPh sb="0" eb="2">
      <t>ゴハン</t>
    </rPh>
    <phoneticPr fontId="5"/>
  </si>
  <si>
    <t>g</t>
    <phoneticPr fontId="5"/>
  </si>
  <si>
    <t>木</t>
    <rPh sb="0" eb="1">
      <t>モク</t>
    </rPh>
    <phoneticPr fontId="5"/>
  </si>
  <si>
    <t>個</t>
  </si>
  <si>
    <t>切</t>
  </si>
  <si>
    <t>人前</t>
  </si>
  <si>
    <t>使用食材</t>
    <rPh sb="0" eb="2">
      <t>シヨウ</t>
    </rPh>
    <rPh sb="2" eb="4">
      <t>ショクザイ</t>
    </rPh>
    <phoneticPr fontId="5"/>
  </si>
  <si>
    <t>原産地</t>
    <rPh sb="0" eb="3">
      <t>ゲンサンチ</t>
    </rPh>
    <phoneticPr fontId="17"/>
  </si>
  <si>
    <t>小麦・卵・大豆・豚肉</t>
  </si>
  <si>
    <t>国内製造</t>
  </si>
  <si>
    <t>揚げ茄子、ツナフレーク、鶏がらスープ、食用調合油（ごま油、大豆油）、すりごま／調味料（アミノ酸等）、酢酸Ｎａ、保存料（ポリリジン）、ｐＨ調整剤、（一部にごま・大豆・鶏肉を含む）</t>
  </si>
  <si>
    <t>ごま・大豆・鶏肉</t>
  </si>
  <si>
    <t>中国製造</t>
  </si>
  <si>
    <t>じゃが芋､鶏肉､玉葱､人参､ねぎ塩だれ(植物油､食塩､ﾛｰｽﾄｶﾞｰﾘｯｸ､その他)/糊料(加工でん粉､増粘多糖類)､酒精､酢酸Na､香料､焼成Ca､調味料(無機塩等)､くん液､保存料(ﾎﾟﾘﾘｼﾞﾝ)､ｸﾁﾅｼ色素､塩化K､酸化防止剤(ﾋﾞﾀﾐﾝC)､酸味料､(一部に小麦･ごま･大豆･鶏肉を含む)</t>
  </si>
  <si>
    <t>小麦・ごま・大豆・鶏肉</t>
  </si>
  <si>
    <t>中国</t>
  </si>
  <si>
    <t>こんにゃく､人参､竹輪､煮物だし(醤油､糖類(砂糖､果糖ぶどう糖液糖)､還元水あめ､醗酵調味料､その他)､すりごま/加工でん粉､ｿﾙﾋﾞｯﾄ､酢酸Na､調味料(ｱﾐﾉ酸等)､炭酸Ca､増粘剤(加工でん粉､ｷｻﾝﾀﾝ)､pH調整剤､ｶﾗﾒﾙ色素､保存料(ﾎﾟﾘﾘｼﾞﾝ)､(一部に卵･小麦･ごま･大豆･豚肉を含む)</t>
  </si>
  <si>
    <t>小麦・卵・ごま・大豆・豚肉</t>
  </si>
  <si>
    <t>ごぼう､みりん､砂糖､醤油､食塩､いりごま､かつお節ｴｷｽ､寒天/ｿﾙﾋﾞｯﾄ､調味料(ｱﾐﾉ酸等)､ﾋﾞﾀﾐﾝC､漂白剤(亜硫酸塩)､(一部に小麦･ごま･大豆を含む)</t>
  </si>
  <si>
    <t>小麦・ごま・大豆</t>
  </si>
  <si>
    <t>鶏つくね、てり焼きのたれ（醤油、砂糖、米発酵調味料、その他）／加工でん粉、増粘剤（加工でん粉、増粘多糖類）、酢酸Ｎａ、調味料（アミノ酸等）、ｐＨ調整剤、保存料（ポリリジン）、焼成Ｃａ、（一部に小麦・卵・大豆・鶏肉を含む）</t>
  </si>
  <si>
    <t>小麦・卵・大豆・鶏肉</t>
  </si>
  <si>
    <t>魚肉､でん粉､小麦粉､大豆たん白､食塩､卵白/ｿﾙﾋﾞｯﾄ､調味料(ｱﾐﾉ酸)､保存料(ｿﾙﾋﾞﾝ酸､ﾎﾟﾘﾘｼﾞﾝ)､着色料(赤3)､pH調整剤､(一部に小麦･大豆･卵を含む)</t>
  </si>
  <si>
    <t>小麦・卵・大豆</t>
  </si>
  <si>
    <t>乾燥ひじき、調味酢（ぶどう糖果糖液糖、醸造酢、その他）、チョップドハム／加工でん粉、酢酸（Ｎａ）、調味料（アミノ酸等）、リン酸塩（Ｎａ）、グリシン、ｐＨ調整剤、酸化防止剤（Ｖ．Ｃ）、着色料（クチナシ、カロチノイド）、発色剤（亜硝酸Ｎａ）、カゼインＮａ、香辛料抽出物、（一部に卵・乳成分・大豆・鶏肉・豚肉を含む）</t>
  </si>
  <si>
    <t>卵・乳成分・大豆・鶏肉・豚肉</t>
  </si>
  <si>
    <t xml:space="preserve">厚揚げ、小松菜、たれ（糖類（砂糖、果糖ぶどう糖液糖）、味噌、コチジャン、香辛料、ごま油、醤油、食塩）／加工でん粉、豆腐用凝固剤、酢酸Ｎａ、酸化防止剤（ビタミンＣ）、着色料(カラメル、紅麹)、調味料（アミノ酸）、ビタミンＢ1、増粘剤（キサンタンガム）、リン酸Ｎａ、保存料（ポリリジン）、(一部に小麦・ごま・大豆を含む)_x000D_
</t>
  </si>
  <si>
    <t>大根、人参、ツナフレーク／酢酸（Ｎａ）、グリシン、調味料（アミノ酸）、（一部に大豆を含む）_x000D_
糖類（ぶどう糖果糖液糖、水あめ、砂糖）、食塩、かつお節エキス、レモン果汁、こんぶエキス、香辛料、玉葱／調味料（アミノ酸等）、酸味料、アルコール、増粘剤（キサンタンガム）、香料</t>
  </si>
  <si>
    <t>大豆</t>
  </si>
  <si>
    <t>【具】中国　【ﾄﾞﾚｯｼﾝｸﾞ】国内製造</t>
  </si>
  <si>
    <t>白菜､竹輪､発酵調味料､薄口醤油､柚子皮､からし粉/加工でん粉､ｿﾙﾋﾞｯﾄ､酢酸Na､酒精､炭酸Ca､調味料(ｱﾐﾉ酸等)､pH調整剤､保存料(ﾎﾟﾘﾘｼﾞﾝ)､甘味料(甘草)､着色料(ｳｺﾝ)､(一部に卵･小麦･大豆･豚肉を含む)</t>
  </si>
  <si>
    <t>スチームチキン、玉葱、チンゲン菜、人参、味噌だれ（味噌、砂糖、米発酵調味料、醤油、その他）／加工でん粉、酢酸Ｎａ、ポリリン酸Ｎａ、調味料（アミノ酸）、増粘多糖類、重曹、カロチノイド色素、保存料（ポリリジン）、（一部に小麦・ごま・さば・大豆・鶏肉を含む）</t>
  </si>
  <si>
    <t>小麦・ごま・さば・大豆・鶏肉</t>
  </si>
  <si>
    <t xml:space="preserve">ｷｬﾍﾞﾂ､そぼろ卵/加工でん粉､ｸﾞﾘｼﾝ､pH調整剤､酢酸(Na)､ｶﾛﾁﾝ色素､(一部に卵･大豆を含む)_x000D_
食用植物油脂、ピクルス、トマトケチャップ、ぶどう糖果糖液糖、醸造酢、食塩、卵黄、濃縮レモン果汁、ウスターソース、香辛料、ドライトマトエキス、ガーリックペースト／増粘剤（キサンタンガム）、香辛料抽出物、（一部に卵・小麦・大豆を含む）_x000D_
</t>
  </si>
  <si>
    <t>【具】国産・中国 【ﾄﾞﾚｯｼﾝｸﾞ】国内製造</t>
  </si>
  <si>
    <t>玉葱､たけのこ水煮､酢豚ｿｰｽ(糖類(砂糖､果糖ぶどう糖液糖)､醸造酢､醤油､その他)､人参､しいたけ､ﾋﾟｰﾏﾝ/増粘剤(加工でん粉､増粘多糖類)､酢酸Na､酸味料､ｶﾗﾒﾙ色素､調味料(ｱﾐﾉ酸)､保存料(ﾎﾟﾘﾘｼﾞﾝ)､塩化K､pH調整剤､(一部に小麦･大豆を含む)</t>
  </si>
  <si>
    <t>小麦・大豆</t>
  </si>
  <si>
    <t>国産</t>
  </si>
  <si>
    <t>南瓜､食用風味油/酢酸(Na)､ｸﾞﾘｼﾝ､ｶﾛﾁﾝ色素､香料､乳化剤､(一部に乳成分･大豆を含む)</t>
  </si>
  <si>
    <t>乳成分・大豆</t>
  </si>
  <si>
    <t>こんにゃく､ｺｰﾝ､煮物だし(醤油､糖類(砂糖､果糖ぶどう糖液糖)､還元水あめ､醗酵調味料､その他)､かつお削りぶし､調合ごま油､すりごま/増粘剤(加工でん粉､ｷｻﾝﾀﾝｶﾞﾑ)､調味料(ｱﾐﾉ酸等)､ｶﾗﾒﾙ色素､(一部に小麦･ごま･大豆を含む)</t>
  </si>
  <si>
    <t>ﾒﾙﾙｰｻ､濃口醤油､発酵調味料､青のり/酢酸Na､増粘多糖類､ｶﾗﾒﾙ色素､保存料(ﾎﾟﾘﾘｼﾞﾝ)､調味料(ｱﾐﾉ酸等)､(一部に小麦･大豆を含む)</t>
  </si>
  <si>
    <t>アルゼンチン</t>
  </si>
  <si>
    <t>春菊、えのき茸水煮、発酵調味料、濃口醤油、かつお削りぶし／酢酸Ｎａ、調味料(アミノ酸等)、ｐＨ調整剤、カラメル色素、保存料(ポリリジン)、(一部に小麦・大豆を含む)</t>
  </si>
  <si>
    <t>春雨、鶏肉、中華麻婆ソース(ぶどう糖、みそ、醸造酢、その他)、人参、グリンピース／増粘剤(加工でん粉、タマリンド)、酢酸Ｎａ、カラメル色素、酒精、調味料(アミノ酸等)、保存料(ポリリジン)、(一部に小麦・ごま・大豆・鶏肉・豚肉を含む)</t>
  </si>
  <si>
    <t>小麦・ごま・大豆・鶏肉・豚肉</t>
  </si>
  <si>
    <t>れんこん水煮、鶏肉、ごぼう、人参、煮物だし(醤油、糖類(砂糖、果糖ぶどう糖液糖)、還元水あめ、醗酵調味料、その他)、竹輪、いんげん／糊料(加工でん粉、キサンタンガム)、加工でん粉、ソルビット、酢酸Ｎａ、調味料(アミノ酸等)、炭酸Ｃａ、ｐＨ調整剤、焼成Ｃａ、保存料(ポリリジン)、カラメル色素、酸化防止剤(ビタミンＣ)、メタリン酸Ｎａ、漂白剤(亜硫酸塩)、(一部に小麦・卵・大豆・鶏肉・豚肉を含む)</t>
  </si>
  <si>
    <t>小麦・卵・大豆・鶏肉・豚肉</t>
  </si>
  <si>
    <t>さつま芋、きざみ昆布、だし（砂糖、水あめ、醤油、その他）／酢酸（Ｎａ）、調味料（アミノ酸等）、保存料（ポリリジン）、増粘剤（キサンタンガム）、（一部に小麦・大豆を含む）</t>
  </si>
  <si>
    <t>ベトナム</t>
  </si>
  <si>
    <t>あさり、にら、液卵、ひらたけ水煮、煮物だし（醤油、糖類（砂糖、果糖ぶどう糖液糖）、還元水あめ、醗酵調味料、その他）／酢酸Ｎａ、増粘剤（加工でん粉、キサンタンガム）、調味料（アミノ酸等）、ｐＨ調整剤、カラメル色素、保存料（ポリリジン）、酸化防止剤（ビタミンＣ）、乳酸Ｃａ、（一部に卵・小麦・大豆を含む）</t>
  </si>
  <si>
    <t>中国、中国</t>
  </si>
  <si>
    <t>小麦・卵・大豆・鶏肉・やまいも</t>
  </si>
  <si>
    <t>玉葱、塩漬け（大豆もやし、人参、ぜんまい、木耳、漬け原材料（植物油、糖類（砂糖、水あめ）、食塩、いりごま、辣醤、味噌、たん白加水分解物、コチュジャン、魚醤、ねりごま、唐辛子、魚介エキス、おろしにんにく、にんにく末、酵母エキス、パプリカ、豆板醤、甜麺醤、ＸＯ醤））、そぼろ卵、焼豚、たれ（醤油、ぶどう糖果糖液糖、おろしにんにく、水あめ、その他）／加工でん粉、ｐＨ調整剤、グリシン、調味料（有機酸等）、酢酸Ｎａ、酒精、増粘剤（加工でん粉、増粘多糖類）、カラメル色素、ピロリン酸Ｎａ、保存料（ソルビン酸Ｋ、ポリリジン）、香辛料抽出物、紅麹色素、カロチノイド色素、甘味料（アセスルファムＫ、スクラロース）、香料、（一部にえび・小麦・卵・乳成分・ごま・大豆・豚肉・りんごを含む）</t>
  </si>
  <si>
    <t>えび・小麦・卵・乳成分・ごま・大豆・豚肉・りんご</t>
  </si>
  <si>
    <t>里芋、鶏肉、煮物だし(醤油、糖類(砂糖、果糖ぶどう糖液糖)、還元水あめ、醗酵調味料、その他)／酢酸Ｎａ、増粘剤(加工でん粉、増粘多糖類)、調味料(アミノ酸等)、保存料(ポリリジン)、カラメル色素、(一部に小麦・大豆・鶏肉を含む)</t>
  </si>
  <si>
    <t>小麦・大豆・鶏肉</t>
  </si>
  <si>
    <t>乾燥わかめ、調味酢(ぶどう糖果糖液糖、醸造酢、食塩)、えのき茸水煮、人参、調合ごま油、すりごま、がらスープの素／酢酸(Ｎａ)、グリシン、ｐＨ調整剤、調味料(アミノ酸等)、安定剤(加工でん粉)、加工でん粉、酸化防止剤(ビタミンＥ)、(一部に小麦・ごま・大豆・鶏肉・豚肉を含む)</t>
  </si>
  <si>
    <t>揚げ茄子、煮物だし（醤油、糖類（砂糖、果糖ぶどう糖液糖）、還元水あめ、醗酵調味料、その他）／酢酸Ｎａ、増粘剤（加工でん粉、キサンタンガム）、調味料（アミノ酸等）、保存料（ポリリジン）、カラメル色素、（一部に小麦・大豆を含む）</t>
  </si>
  <si>
    <t>玉葱､豚肉､たれ(植物油脂､砂糖､りんご酢､食塩､卵黄､ﾄﾏﾄｹﾁｬｯﾌﾟ､ｶﾞｰﾘｯｸﾍﾟｰｽﾄ､加糖練乳､ﾚﾓﾝ果汁､たん白加水分解物､香辛料)､ﾋﾟｰﾏﾝ/糊料(加工でん粉､増粘多糖類)､酢酸Na､pH調整剤､調味料(ｱﾐﾉ酸等)､乳化剤､焼成Ca､保存料(ﾎﾟﾘﾘｼﾞﾝ)､ﾋﾞﾀﾐﾝB1､塩化K､香料､酸化防止剤(ﾛｰｽﾞﾏﾘｰ抽出物)､(一部に卵･乳成分･大豆･豚肉･りんごを含む)</t>
  </si>
  <si>
    <t>卵・乳成分・大豆・豚肉・りんご</t>
  </si>
  <si>
    <t>ごぼう､人参､煮物だし(醤油､糖類(砂糖､果糖ぶどう糖液糖)､還元水あめ､醗酵調味料､その他)､調合ごま油､ｳｽﾀｰｿｰｽ､すりごま/酢酸Na､増粘剤(加工でん粉､ｷｻﾝﾀﾝｶﾞﾑ)､調味料(ｱﾐﾉ酸等)､ｶﾗﾒﾙ色素､保存料(ﾎﾟﾘﾘｼﾞﾝ)､香辛料抽出物､(一部に小麦･ごま･大豆･鶏肉･豚肉･りんごを含む)</t>
  </si>
  <si>
    <t>小麦・ごま・大豆・鶏肉・豚肉・りんご</t>
  </si>
  <si>
    <t>がんもどき､大根おろし､ｸﾞﾘﾝﾋﾟｰｽ､発酵調味料､濃口醤油､砂糖/酢酸(Na)､増粘多糖類､ｸﾞﾘｼﾝ､ｶﾗﾒﾙ色素､調味料(ｱﾐﾉ酸等)､塩化K､(一部に小麦･大豆を含む)</t>
  </si>
  <si>
    <t>ほうれん草、玉葱、人参／酢酸（Ｎａ）、グリシン_x000D_
果糖ぶどう糖液糖､しょうゆ､醸造酢､米発酵調味料､しょうが､ごま､食塩､にんにく/増粘剤(加工でん粉､ｷｻﾝﾀﾝｶﾞﾑ)､調味料(ｱﾐﾉ酸等)､pH調整剤､甘味料(ｽﾃﾋﾞｱ)､唐辛子抽出物､(一部に小麦･大豆･ごまを含む)</t>
  </si>
  <si>
    <t>【具】中国 【ﾄﾞﾚｯｼﾝｸﾞ】国内製造</t>
  </si>
  <si>
    <t>キャベツ、玉葱、ツナフレーク、中華だれ（醤油、たん白加水分解物、砂糖、その他）／調味料（アミノ酸等）、酢酸（Ｎａ）、増粘剤（加工でん粉、キサンタンガム）、グリシン、カラメル色素、（一部に小麦・ごま・大豆・豚肉を含む）</t>
  </si>
  <si>
    <t>小麦・ごま・大豆・豚肉</t>
  </si>
  <si>
    <t>国産・中国</t>
  </si>
  <si>
    <t>スチームチキン、じゃが芋、ぶなしめじ、つゆ（醤油、砂糖、その他）、食用風味油／加工でん粉、調味料（アミノ酸等）、酢酸Ｎａ、ポリリン酸Ｎａ、酒精、重曹、着色料（カラメル、カロチノイド）、保存料（ポリリジン）、増粘剤（キサンタンガム）、香料、乳化剤、（一部に小麦・乳成分・さば・大豆・鶏肉を含む）</t>
  </si>
  <si>
    <t>小麦・乳成分・さば・大豆・鶏肉</t>
  </si>
  <si>
    <t>大根､人参､調味酢(ぶどう糖果糖液糖､醸造酢､食塩)､おろし生姜/酢酸(Na)､ｸﾞﾘｼﾝ､pH調整剤､調味料(ｱﾐﾉ酸等)</t>
  </si>
  <si>
    <t xml:space="preserve">ﾋﾞｰﾌﾝ､ｷｬﾍﾞﾂ､人参､玉葱､しいたけ､豚肉､そぼろ卵､醸造調味料､ｵｲｽﾀｰｿｰｽ､調合ごま油､薄口醤油､食塩､おろし生姜/酢酸Na､加工でん粉､pH調整剤､ｸﾞﾘｼﾝ､糊料(加工でん粉)､酒精､着色料(ｶﾗﾒﾙ､ｶﾛﾁﾝ)､保存料(ﾎﾟﾘﾘｼﾞﾝ)､調味料(ｱﾐﾉ酸等)､焼成Ca､甘味料(甘草)､(一部に卵･小麦･ごま･大豆･豚肉を含む)_x000D_
</t>
  </si>
  <si>
    <t>タイ</t>
  </si>
  <si>
    <t>豆腐､かに風味かまぼこ､たれ(醤油､砂糖､その他)/糊料(加工でん粉､増粘多糖類)､加工でん粉､香料､調味料(ｱﾐﾉ酸)､酢酸Na､炭酸Ca､着色料(ｺﾁﾆｰﾙ､ｶﾗﾒﾙ､ﾊﾟﾌﾟﾘｶ色素)､ﾘﾝ酸塩(Na)､保存料(ﾎﾟﾘﾘｼﾞﾝ)､､塩化K､豆腐用凝固剤､乳化剤､(一部に卵･乳成分･小麦･かに･ごま･大豆･鶏肉･豚肉を含む)</t>
  </si>
  <si>
    <t>かに・小麦・卵・乳成分・ごま・大豆・鶏肉・豚肉</t>
  </si>
  <si>
    <t>えんどう豆､砂糖､食塩/ｿﾙﾋﾞｯﾄ､保存料(ｿﾙﾋﾞﾝ酸K)､pH調整剤､着色料(黄4､青1､青2)､酸化防止剤(ﾋﾞﾀﾐﾝC)､漂白剤(亜硫酸塩)</t>
  </si>
  <si>
    <t>カナダ</t>
  </si>
  <si>
    <t>オムレツ(鶏卵、紅生姜、砂糖、ねぎ、菜種油、食塩、かつお節エキス)／加工でん粉、甘味料(ソルビット、アスパルテーム・Ｌ－フェニルアラニン化合物)、調味料(アミノ酸等)、酸味料、ｐＨ調整剤、着色料(カロチノイド、赤106、赤102)、保存料(ポリリジン、ソルビン酸Ｋ)、(一部に卵・小麦・大豆を含む)</t>
  </si>
  <si>
    <t>大豆､砂糖､醤油､昆布､食塩/ｿﾙﾋﾞﾄｰﾙ､酸味料､調味料(核酸)､漂白剤(次亜硫酸Na)､(一部に小麦･大豆を含む)</t>
  </si>
  <si>
    <t>小松菜、竹輪、ピーナツ和えの素(ローストピーナッツ、砂糖、食塩、その他)、薄口醤油、砂糖／加工でん粉、ソルビット、酢酸Ｎａ、調味料(アミノ酸等)、炭酸Ｃａ、加工でん粉、酒精、ｐＨ調整剤、保存料(ポリリジン)、酸化防止剤(ビタミンＥ)、甘味料(甘草)、(一部に卵・小麦・落花生・大豆・豚肉を含む)</t>
  </si>
  <si>
    <t>小麦・卵・落花生・大豆・豚肉</t>
  </si>
  <si>
    <t>じゃが芋､豚肉､玉葱､人参､こんにゃく､煮物だし(醤油､糖類(砂糖､果糖ぶどう糖液糖)､還元水あめ､醗酵調味料､その他)/糊料(加工でん粉､ｷｻﾝﾀﾝｶﾞﾑ)､酢酸Na､調味料(ｱﾐﾉ酸等)､pH調整剤､保存料(ﾎﾟﾘﾘｼﾞﾝ)､焼成Ca､ｶﾗﾒﾙ色素､(一部に小麦･大豆･豚肉を含む)</t>
  </si>
  <si>
    <t>小麦・大豆・豚肉</t>
  </si>
  <si>
    <t>春雨、チョップドハム、中華だれ（醤油、たん白加水分解物、砂糖、その他）、グリンピース／加工でん粉、調味料（アミノ酸等）、酢酸Ｎａ、リン酸塩（Ｎａ）、増粘剤（加工でん粉、キサンタンガム）、着色料（カラメル、クチナシ、カロチノイド）、ｐＨ調整剤、酸化防止剤（Ｖ．Ｃ）、保存料（ポリリジン）、発色剤（亜硝酸Ｎａ）、カゼインＮａ、香辛料抽出物、（一部に小麦・卵・乳成分・ごま・大豆・鶏肉・豚肉を含む）</t>
  </si>
  <si>
    <t>小麦・卵・乳成分・ごま・大豆・鶏肉・豚肉</t>
  </si>
  <si>
    <t>乾燥わかめ､調味酢(ぶどう糖果糖液糖､醸造酢､食塩)､人参､しらす干し/酢酸(Na)､ｸﾞﾘｼﾝ､調味料(ｱﾐﾉ酸等)</t>
  </si>
  <si>
    <t>トマト(輸入)、砂糖類(果糖ぶどう糖液糖、砂糖)、醸造酢、食塩、たまねぎ、香辛料</t>
  </si>
  <si>
    <t>輸入</t>
  </si>
  <si>
    <t>ハンバーグ(鶏肉、粒状植物性たん白、玉葱、パン粉、豚脂、牛脂、砂糖、豚肉、植物油、食塩、牛肉エキス、粉末状植物性たん白、ウスターソース、香辛料、酵母エキス、発酵調味料、乾燥卵白)／調味料(アミノ酸等)、リン酸塩(Ｎａ)、加工でん粉、カラメル色素、安定剤(増粘多糖類)、着色料(ココア)、トレハロース、甘味料(甘草)、ｐＨ調整剤、保存料(ポリリジン)、(一部に小麦・卵・乳成分・牛肉・大豆・鶏肉・豚肉・りんごを含む)</t>
  </si>
  <si>
    <t>小麦・卵・乳成分・牛肉・大豆・鶏肉・豚肉・りんご</t>
  </si>
  <si>
    <t>いんげん､発酵調味料､薄口醤油､かつお削りぶし/酢酸Na､酒精､保存料(ﾎﾟﾘﾘｼﾞﾝ)､調味料(ｱﾐﾉ酸等)､甘味料(甘草)､(一部に小麦･大豆を含む)</t>
  </si>
  <si>
    <t>ほうれん草､そぼろ卵､発酵調味料､濃口醤油/加工でん粉､ｸﾞﾘｼﾝ､pH調整剤､酢酸Na､調味料(ｱﾐﾉ酸等)､ｶﾗﾒﾙ色素､保存料(ﾎﾟﾘﾘｼﾞﾝ)､ｶﾛﾁﾝ色素､(一部に卵･小麦･大豆を含む)</t>
  </si>
  <si>
    <t>里芋､大根､しいたけ､煮物だし(醤油､糖類(砂糖､果糖ぶどう糖液糖)､還元水あめ､醗酵調味料､その他)/酢酸Na､増粘剤(加工でん粉､ｷｻﾝﾀﾝｶﾞﾑ)､調味料(ｱﾐﾉ酸等)､保存料(ﾎﾟﾘﾘｼﾞﾝ)､ｶﾗﾒﾙ色素､(一部に小麦･大豆を含む)</t>
  </si>
  <si>
    <t>ｷｬﾍﾞﾂ､かに風味かまぼこ､枝豆､濃口醤油､発酵調味料､砂糖/加工でん粉､香料､酢酸(Na)､調味料(ｱﾐﾉ酸等)､炭酸Ca､着色料(ｺﾁﾆｰﾙ､ｶﾗﾒﾙ､唐辛子)､ｸﾞﾘｼﾝ､ﾘﾝ酸塩(Na)､(一部に卵･小麦･かに･大豆を含む)</t>
  </si>
  <si>
    <t>かに・小麦・卵・大豆</t>
  </si>
  <si>
    <t>こんにゃく､調味酢(ぶどう糖果糖液糖､醸造酢､食塩)､竹輪､ねぎ､調合ごま油､豆板醤/加工でん粉､ｿﾙﾋﾞｯﾄ､炭酸Ca､調味料(ｱﾐﾉ酸等)､pH調整剤､酒精､酸化防止剤(ﾋﾞﾀﾐﾝC)､(一部に卵･ごま･大豆･豚肉を含む)</t>
  </si>
  <si>
    <t>卵・ごま・大豆・豚肉</t>
  </si>
  <si>
    <t>豆腐、白菜、牛肉、人参、こんにゃく、煮物だし（醤油、糖類（砂糖、果糖ぶどう糖液糖）、還元水あめ、醗酵調味料、その他）、麩／安定剤（加工でん粉）、トレハロース、酢酸Ｎａ、調味料（アミノ酸等）、ｐＨ調整剤、増粘剤（加工でん粉、キサンタンガム）、焼成Ｃａ、水酸化Ｃａ、カラメル色素、保存料（ポリリジン）、酸化防止剤（Ｖ．Ｅ）、豆腐用凝固剤、（一部に小麦・牛肉・大豆を含む）</t>
  </si>
  <si>
    <t>小麦・牛肉・大豆</t>
  </si>
  <si>
    <t>キャベツ、玉葱、液卵、ツナフレーク、煮物だし（醤油、糖類（砂糖、果糖ぶどう糖液糖）、還元水あめ、醗酵調味料、その他）／酢酸Ｎａ、増粘剤（加工でん粉、キサンタンガム）、調味料（アミノ酸等）、カラメル色素、保存料（ポリリジン）、（一部に小麦・卵・大豆を含む）</t>
  </si>
  <si>
    <t>南瓜、ベーコン、煮物だし（醤油、糖類（砂糖、果糖ぶどう糖液糖）、還元水あめ、醗酵調味料、その他）／酢酸Ｎａ、加工でん粉、増粘剤（増粘多糖類、加工でん粉）、調味料（アミノ酸等）、リン酸塩（Ｎａ）、くん液、保存料（ポリリジン）、酸化防止剤（Ｖ．Ｃ）、カラメル色素、発色剤（亜硝酸Ｎａ）、コチニール色素、（一部に小麦・卵・乳成分・大豆・豚肉を含む）</t>
  </si>
  <si>
    <t>小麦・卵・乳成分・大豆・豚肉</t>
  </si>
  <si>
    <t>揚げ茄子、粉末調味料（塩蔵青じそ、食塩、砂糖、麦芽糖、酵母エキス）／酢酸（Ｎａ）、グリシン、加工でん粉、香料、（一部に大豆を含む）</t>
  </si>
  <si>
    <t>野菜(じゃが芋､玉葱､人参)､ﾄﾞﾚｯｼﾝｸﾞ(食用植物油脂､砂糖､卵､その他)､食塩､食用植物油脂､酵母ｴｷｽ/調味料(ｱﾐﾉ酸)､増粘剤(ｷｻﾝﾀﾝｶﾞﾑ)､酢酸Na､ｸﾞﾘｼﾝ､香辛料抽出物､(一部に卵を含む)</t>
  </si>
  <si>
    <t>卵</t>
  </si>
  <si>
    <t>スチームチキン、玉葱、てり焼きのたれ（醤油、砂糖、米発酵調味料、その他）、ねぎ、砂糖／加工でん粉、増粘剤（加工でん粉）、酢酸Ｎａ、ポリリン酸Ｎａ、調味料（アミノ酸）、重曹、保存料（ポリリジン）、（一部に小麦・大豆・鶏肉を含む）</t>
  </si>
  <si>
    <t>ﾁﾝｹﾞﾝ菜､ひらたけ水煮､発酵調味料､濃口醤油､すりごま/酢酸Na､調味料(ｱﾐﾉ酸等)､pH調整剤､ｶﾗﾒﾙ色素､保存料(ﾎﾟﾘﾘｼﾞﾝ)､酸化防止剤(ﾋﾞﾀﾐﾝC)､乳酸Ca､(一部に小麦･ごま･大豆を含む)</t>
  </si>
  <si>
    <t>大根､煮物だし(醤油､糖類(砂糖､果糖ぶどう糖液糖)､還元水あめ､醗酵調味料､その他)､油揚げ､きざみ昆布/酢酸(Na)､増粘剤(加工でん粉､ｷｻﾝﾀﾝｶﾞﾑ)､調味料(ｱﾐﾉ酸等)､豆腐用凝固剤､ｶﾗﾒﾙ色素､保存料(ﾎﾟﾘﾘｼﾞﾝ)､(一部に小麦･大豆を含む)</t>
  </si>
  <si>
    <t>さつま揚げ､人参､煮物だし(醤油､糖類(砂糖､果糖ぶどう糖液糖)､還元水あめ､醗酵調味料､その他)､中味噌/酢酸Na､調味料(ｱﾐﾉ酸等)､増粘剤(加工でん粉､ｷｻﾝﾀﾝｶﾞﾑ)､保存料(ﾎﾟﾘﾘｼﾞﾝ)､ｶﾗﾒﾙ色素､酒精､(一部に小麦･大豆を含む)</t>
  </si>
  <si>
    <t>じゃが芋、玉葱、ベーコン、コンソメ、食塩／酢酸Ｎａ、調味料（アミノ酸等）、加工でん粉、リン酸塩（Ｎａ）、増粘多糖類、保存料（ポリリジン）、着色料（カラメル、コチニール）、くん液、酸化防止剤（Ｖ．Ｃ）、酸味料、発色剤（亜硝酸Ｎａ）、（一部に小麦・卵・乳成分・大豆・鶏肉・豚肉を含む）</t>
  </si>
  <si>
    <t>小麦・卵・乳成分・大豆・鶏肉・豚肉</t>
  </si>
  <si>
    <t>コロッケ（スパゲティ、小麦粉、玉葱、ショートニング、マヨネーズ、えびペースト、砂糖、香味油、食塩、醸造酢、全粉乳、チキンエキス、えびエキス、香辛料、蝦醤、酵母エキス、衣（パン粉、でん粉、還元水あめ、植物油脂、粉末状植物性たん白、小麦粉加工品（小麦粉、植物油脂）））、揚げ油（大豆油）／調味料（アミノ酸等）、ｐＨ調整剤、保存料（ポリリジン）、カロチノイド色素、加工でん粉、香辛料抽出物、香料、乳化剤、（一部にえび・小麦・卵・乳成分・大豆・鶏肉・りんごを含む）</t>
  </si>
  <si>
    <t>えび・小麦・卵・乳成分・大豆・鶏肉・りんご</t>
  </si>
  <si>
    <t>人参、砂糖、レモン果汁／酢酸Ｎａ、保存料（ポリリジン）、香料</t>
  </si>
  <si>
    <t>キャベツ、玉葱、チョップドハム、そぼろ卵／加工でん粉、グリシン、酢酸（Ｎａ）、ｐＨ調整剤、調味料（アミノ酸等）、リン酸塩（Ｎａ）、着色料（クチナシ、カロチノイド）、酸化防止剤（Ｖ．Ｃ）、発色剤（亜硝酸Ｎａ）、カゼインＮａ、香辛料抽出物、（一部に卵・乳成分・大豆・鶏肉・豚肉を含む）_x000D_
ぶどう糖果糖液糖､食用植物油脂､醸造酢､食塩､ｵﾆｵﾝｴｷｽ､卵黄/増粘剤(加工でん粉､ｷｻﾝﾀﾝｶﾞﾑ)､調味料(ｱﾐﾉ酸)､香辛料抽出物､(一部に卵･大豆を含む)</t>
  </si>
  <si>
    <t>揚げ茄子、鶏肉、濃口醤油、発酵調味料、砂糖／酢酸（Ｎａ）、グリシン、増粘多糖類、カラメル色素、調味料（アミノ酸等）、（一部に小麦・大豆・鶏肉を含む）</t>
  </si>
  <si>
    <t>れんこん水煮､煮物だし(醤油､糖類(砂糖､果糖ぶどう糖液糖)､還元水あめ､醗酵調味料､その他)､調合ごま油､すりごま/酢酸Na､増粘剤(加工でん粉､ｷｻﾝﾀﾝｶﾞﾑ)､調味料(ｱﾐﾉ酸等)､pH調整剤､ｶﾗﾒﾙ色素､酸化防止剤(ﾋﾞﾀﾐﾝC)､ﾒﾀﾘﾝ酸Na､保存料(ﾎﾟﾘﾘｼﾞﾝ)､漂白剤(亜硫酸塩)､(一部に小麦･ごま･大豆を含む)</t>
  </si>
  <si>
    <t>しろ菜､人参､発酵調味料､濃口醤油/酢酸Na､調味料(ｱﾐﾉ酸等)､ｶﾗﾒﾙ色素､保存料(ﾎﾟﾘﾘｼﾞﾝ)､(一部に小麦･大豆を含む)</t>
  </si>
  <si>
    <t>野菜･果実(ﾄﾏﾄ､みかん､たまねぎ､にんじん､ﾚﾓﾝ､ﾊﾟｲﾝｱｯﾌﾟﾙ､ﾏﾝｺﾞｰ､ﾃﾞｰﾂ､ﾈｷﾞ､ﾌﾟﾙｰﾝ､ｷｬﾍﾞﾂ)､砂糖､醸造酢､食塩､でん粉､香辛料､魚醤､鰹節ｴｷｽ､昆布粉末､本みりん､ｵｲｽﾀｰｴｷｽ</t>
  </si>
  <si>
    <t>ﾛｰﾙｷｬﾍﾞﾂ､人参､里芋､濃口醤油､発酵調味料､砂糖/酢酸(Na)､ｸﾞﾘｼﾝ､調味料(ｱﾐﾉ酸等)､ﾋﾟﾛﾘﾝ酸Na､ｶﾗﾒﾙ色素､(一部に小麦･大豆･豚肉を含む)</t>
  </si>
  <si>
    <t>チンゲン菜、かまぼこ、発酵調味料、濃口醤油／加工でん粉、調味料（アミノ酸等）、酢酸Ｎａ、保存料（ポリリジン、安息香酸Ｎａ）、カラメル色素、コチニール色素、（一部に小麦・卵・大豆を含む）</t>
  </si>
  <si>
    <t>たけのこ水煮､豚肉､人参､煮物だし(醤油､糖類(砂糖､果糖ぶどう糖液糖)､還元水あめ､醗酵調味料､その他)､生姜たれ(醤油､糖類(砂糖､果糖ぶどう糖液糖)､生姜､食塩､醸造酢､味噌､ｼﾞﾝｼﾞｬｰﾍﾟｰｽﾄ､植物油脂､香味油､ごま､香辛料)/糊料(加工でん粉､ｷｻﾝﾀﾝｶﾞﾑ)､酢酸Na､pH調整剤､調味料(ｱﾐﾉ酸等)､焼成Ca､保存料(ﾎﾟﾘﾘｼﾞﾝ)､ｶﾗﾒﾙ色素､酸化防止剤(ﾋﾞﾀﾐﾝC)､香辛料抽出物､(一部に小麦･ごま･大豆･豚肉を含む)</t>
  </si>
  <si>
    <t>南瓜、煮物だし（醤油、糖類（砂糖、果糖ぶどう糖液糖）、還元水あめ、醗酵調味料、その他）、黒すりごま／酢酸Ｎａ、増粘剤（加工でん粉、キサンタンガム）、調味料（アミノ酸等）、カラメル色素、保存料（ポリリジン）、（一部に小麦・ごま・大豆を含む）</t>
  </si>
  <si>
    <t>おくら､発酵調味料､濃口醤油､かつお削りぶし/酢酸Na､ｶﾗﾒﾙ色素､保存料(ﾎﾟﾘﾘｼﾞﾝ)､調味料(ｱﾐﾉ酸等)､(一部に小麦･大豆を含む)</t>
  </si>
  <si>
    <t>ｻﾜﾗ､てり焼きのたれ(醤油､砂糖､米発酵調味料､食塩､魚醤､麦芽ｴｷｽ､酵母ｴｷｽ､魚介ｴｷｽ)/酢酸Na､保存料(ﾎﾟﾘﾘｼﾞﾝ)､増粘剤(加工でん粉)､(一部に小麦･大豆を含む)</t>
  </si>
  <si>
    <t>小松菜､ひらたけ水煮､発酵調味料､濃口醤油､柚子皮/酢酸Na､pH調整剤､ｶﾗﾒﾙ色素､保存料(ﾎﾟﾘﾘｼﾞﾝ)､酸化防止剤(ﾋﾞﾀﾐﾝC)､乳酸Ca､調味料(ｱﾐﾉ酸等)､(一部に小麦･大豆を含む)</t>
  </si>
  <si>
    <t xml:space="preserve">大豆水煮、ウインナーソーセージ、トマトミックスソース、砂糖／加工でん粉、調味料(アミノ酸等)、酢酸Ｎａ、リン酸塩(Ｎａ)、酸味料、酸化防止剤(ビタミンＣ)、塩化Ｃａ、保存料(ソルビン酸、ポリリジン)、くん液、ｐＨ調整剤、発色剤(亜硝酸Ｎａ)、着色料(コチニール、カラメル)、(一部に卵・乳成分・小麦・牛肉・大豆・鶏肉・豚肉・りんご・ゼラチンを含む)_x000D_
</t>
  </si>
  <si>
    <t>小麦・卵・乳成分・牛肉・大豆・鶏肉・豚肉・りんご・ゼラチン</t>
  </si>
  <si>
    <t>五目巾着(油揚げ、野菜(さやいんげん、たけのこ、人参、キャベツ、干ぴょう、しいたけ))、人参、煮物だし(醤油、糖類(砂糖、果糖ぶどう糖液糖)、還元水あめ、醗酵調味料、その他)、いんげん／酢酸Ｎａ、増粘剤(加工でん粉、キサンタンガム)、調味料(アミノ酸等)、保存料(ポリリジン)、カラメル色素、(一部に小麦・大豆を含む)</t>
  </si>
  <si>
    <t>ｷｬﾍﾞﾂ､人参､調味酢(ぶどう糖果糖液糖､醸造酢､食塩)､錦糸卵､すりごま/酢酸(Na)､ｸﾞﾘｼﾝ､加工澱粉､増粘多糖類､調味料(ｱﾐﾉ酸等)､(一部に卵･ごま･大豆を含む)</t>
  </si>
  <si>
    <t>卵・ごま・大豆</t>
  </si>
  <si>
    <t>さつま芋､発酵調味料､砂糖､薄口醤油/酢酸(Na)､酒精､ｸﾞﾘｼﾝ､調味料(ｱﾐﾉ酸等)､甘味料(甘草)､(一部に小麦･大豆を含む)</t>
  </si>
  <si>
    <t>スチームチキン、里芋、玉葱、人参、カレーだし（糖類（水あめ、砂糖）、カレールウ（小麦粉、動物油脂、カレー粉、その他）、醤油、食塩、その他）、コンソメ／加工でん粉、調味料（アミノ酸等）、酢酸Ｎａ、ポリリン酸Ｎａ、酸味料、重曹、Ｖ．Ｂ１、カラメル色素、保存料（ポリリジン）、増粘剤（加工でん粉）、（一部に小麦・乳成分・牛肉・さば・大豆・鶏肉・豚肉・ゼラチンを含む）</t>
  </si>
  <si>
    <t>小麦・乳成分・牛肉・さば・大豆・鶏肉・豚肉・ゼラチン</t>
  </si>
  <si>
    <t>白菜、かまぼこ、発酵調味料、濃口醤油、かつお削りぶし／加工でん粉、調味料(アミノ酸等)、酢酸Ｎａ、着色料(カラメル、コチニール)、保存料(ポリリジン)、(一部に卵・小麦・大豆を含む)</t>
  </si>
  <si>
    <t>干ひじき、鶏肉、煮物だし(醤油、糖類(砂糖、果糖ぶどう糖液糖)、還元水あめ、醗酵調味料、その他)、人参／酢酸Ｎａ、増粘剤(加工でん粉、キサンタンガム)、調味料(アミノ酸等)、カラメル色素、保存料(ポリリジン)、(一部に小麦・大豆・鶏肉を含む)</t>
  </si>
  <si>
    <t>春菊、チョップドハム、発酵調味料、濃口醤油、すりごま、食用調合油（ごま油、大豆油）／加工でん粉、酢酸Ｎａ、調味料（アミノ酸等）、リン酸塩（Ｎａ）、着色料（カラメル、クチナシ、カロチノイド）、保存料（ポリリジン、安息香酸Ｎａ）、ｐＨ調整剤、酸化防止剤（Ｖ．Ｃ）、発色剤（亜硝酸Ｎａ）、カゼインＮａ、香辛料抽出物、（一部に小麦・卵・乳成分・ごま・大豆・鶏肉・豚肉を含む）</t>
  </si>
  <si>
    <t>南瓜、マヨネーズ／ｐＨ調整剤、調味料（アミノ酸）、保存料（ポリリジン）、香辛料抽出物、（一部に卵・大豆を含む）</t>
  </si>
  <si>
    <t>卵・大豆</t>
  </si>
  <si>
    <t>玉葱､牛肉､牛丼のたれ(醤油､みりん､ﾜｲﾝ､その他)､ｸﾞﾘﾝﾋﾟｰｽ/ｿﾙﾋﾞｯﾄ､ﾄﾚﾊﾛｰｽ､糊料(加工でん粉､ｷｻﾝﾀﾝｶﾞﾑ)､酢酸Na､pH調整剤､ｶﾗﾒﾙ色素､調味料(ｱﾐﾉ酸等)､焼成Ca､保存料(ﾎﾟﾘﾘｼﾞﾝ)､(一部に小麦･牛肉･さば･大豆を含む)</t>
  </si>
  <si>
    <t>小麦・牛肉・さば・大豆</t>
  </si>
  <si>
    <t>小松菜､こんにゃく､人参､発酵調味料､濃口醤油/酢酸Na､調味料(ｱﾐﾉ酸等)､ｶﾗﾒﾙ色素､保存料(ﾎﾟﾘﾘｼﾞﾝ)､(一部に小麦･大豆を含む)</t>
  </si>
  <si>
    <t>しょうが､漬け原材料(食酢､食塩)/酸味料､調味料(ｱﾐﾉ酸)､保存料(ｿﾙﾋﾞﾝ酸K)､着色料(赤102)</t>
  </si>
  <si>
    <t xml:space="preserve">厚揚げ、煮物だし（醤油、糖類（砂糖、果糖ぶどう糖液糖）、還元水あめ、醗酵調味料、その他）／加工でん粉、豆腐用凝固剤、酢酸Ｎａ、増粘剤（加工でん粉、キサンタンガム）、調味料（アミノ酸等）、保存料（ポリリジン）、カラメル色素、(一部に小麦・大豆を含む)_x000D_
</t>
  </si>
  <si>
    <t>玉葱､豚肉､生姜たれ(醤油､糖類(砂糖､果糖ぶどう糖液糖)､生姜､食塩､醸造酢､味噌､ｼﾞﾝｼﾞｬｰﾍﾟｰｽﾄ､植物油脂､香味油､ごま､香辛料)､ﾋﾟｰﾏﾝ/糊料(加工でん粉､ｷｻﾝﾀﾝｶﾞﾑ)､酢酸Na､調味料(ｱﾐﾉ酸等)､pH調整剤､酸化防止剤(ﾋﾞﾀﾐﾝC)､焼成Ca､保存料(ﾎﾟﾘﾘｼﾞﾝ)､ｶﾗﾒﾙ色素､香辛料､(一部に小麦･ごま･大豆･豚肉を含む)</t>
  </si>
  <si>
    <t>サラダ(野菜(じゃが芋、玉葱、人参)、ドレッシング(食用植物油脂、砂糖、卵、その他)、食塩、食用植物油脂、酵母エキス)、ロースハム／加工でん粉、リン酸塩(Ｎａ)、カゼインＮａ、調味料(アミノ酸等)、酢酸(Ｎａ)、酸化防止剤(Ｖ.Ｃ)、グリシン、発色剤(亜硝酸Ｎａ)、コチニール色素、くん液、香辛料抽出物、増粘剤(キサンタンガム)、(一部に卵・乳成分・小麦・大豆・豚肉を含む)</t>
  </si>
  <si>
    <t>揚げ茄子、大根おろし、煮物だし（醤油、糖類（砂糖、果糖ぶどう糖液糖）、還元水あめ、醗酵調味料、その他）／酢酸Ｎａ、増粘剤（加工でん粉、増粘多糖類）、調味料（アミノ酸等）、保存料（ポリリジン）、カラメル色素、（一部に小麦・大豆を含む）</t>
  </si>
  <si>
    <t>チンゲン菜、えのき茸水煮、発酵調味料、濃口醤油／酢酸Ｎａ、調味料(アミノ酸等)、ｐＨ調整剤、保存料(ポリリジン)、カラメル色素、(一部に小麦・大豆を含む)</t>
  </si>
  <si>
    <t>れんこん水煮､ｶﾚｰだし(糖類(水あめ､砂糖)､ｶﾚｰﾙｳ､醤油､食塩､かつお削りぶし､かつおぶし粉末､畜肉ｴｷｽ､野菜ｴｷｽ､かつおぶしｴｷｽ)/酢酸Na､酸味料､pH調整剤､ﾋﾞﾀﾐﾝB1､酸化防止剤(ﾋﾞﾀﾐﾝC)､ﾒﾀﾘﾝ酸Na､保存料(ﾎﾟﾘﾘｼﾞﾝ)､ｶﾗﾒﾙ色素､漂白剤(亜硫酸塩)､増粘剤(加工でん粉)､調味料(ｱﾐﾉ酸等)､(一部に乳成分･小麦･牛肉･さば･大豆･鶏肉･豚肉･ｾﾞﾗﾁﾝを含む)</t>
  </si>
  <si>
    <t>いかフリッター(いか、酵母エキス、砂糖、衣(小麦粉、コーンフラワー、卵白粉、でん粉、食塩、大豆粉、粉末状大豆たん白、ぶどう糖)、揚げ油(パーム油))、えびフリッター(えび、衣(小麦粉、でん粉、コーンフラワー、乾燥卵白、食塩、卵殻粉、パン粉、香辛料、ぶどう糖）、揚げ油（菜種油、パーム油))、玉葱、チリソース、ピーマン／増粘剤(加工でん粉、増粘多糖類)、酢酸Ｎａ、調味料(アミノ酸等)、ソルビット、保存料(ポリリジン)、パプリカ色素、リン酸Ｎａ、加工でん粉、重曹、乳化剤、膨張剤、(一部にえび・小麦・卵・乳成分・いか・ごま・大豆・鶏肉・豚肉を含む)</t>
  </si>
  <si>
    <t>えび・小麦・卵・乳成分・いか・ごま・大豆・鶏肉・豚肉</t>
  </si>
  <si>
    <t>がんもどき､発酵調味料､濃口醤油､上白糖/酢酸Na､ｸﾞﾘｼﾝ､ｶﾗﾒﾙ色素､調味料(ｱﾐﾉ酸等)､(一部に小麦･大豆を含む)</t>
  </si>
  <si>
    <t>里芋、玉葱、きのこ水煮（ひらたけ、白ひらたけ、しいたけ）、食用風味油、コンソメ、濃口醤油／調味料（アミノ酸等）、ｐＨ調整剤、着色料(カラメル、カロチン）、酸化防止剤（ビタミンＣ）、保存料（ポリリジン）、酸味料、漂白剤（亜硫酸塩）、香料、乳化剤、(一部に乳成分・小麦・大豆・鶏肉を含む)</t>
  </si>
  <si>
    <t>小麦・乳成分・大豆・鶏肉</t>
  </si>
  <si>
    <t>竹輪、ぜんまい水煮、人参、こんにゃく、煮物だし（醤油、糖類（砂糖、果糖ぶどう糖液糖）、還元水あめ、醗酵調味料、その他）／加工でん粉、ソルビット、酢酸Ｎａ、調味料（アミノ酸等）、炭酸Ｃａ、増粘剤（加工でん粉、キサンタンガム）、ｐＨ調整剤、水酸化Ｃａ、カラメル色素、保存料（ポリリジン）、酸化防止剤（Ｖ．Ｃ）、（一部に小麦・卵・大豆・豚肉を含む）</t>
  </si>
  <si>
    <t>醤油､春雨､砂糖､竹の子､醸造酢､ごま油､人参､ごま､しょうが､きくらげ､ﾎﾟｰｸｴｷｽ､かつお節だし､ｺﾝｿﾒ､こしょう/調味料(ｱﾐﾉ酸等)､ﾋﾞﾀﾐﾝC､増粘多糖類､ｶﾗﾒﾙ色素､酸味料､(一部に小麦･大豆･乳成分･ごま･牛肉･鶏肉･豚肉を含む)</t>
  </si>
  <si>
    <t>小麦・乳成分・牛肉・ごま・大豆・鶏肉・豚肉</t>
  </si>
  <si>
    <t>スチームチキン、キャベツ、人参、濃口醤油、食用風味油、おろしにんにく、味付け塩こしょう／加工でん粉、酢酸Ｎａ、調味料（アミノ酸等）、ポリリン酸Ｎａ、重曹、増粘多糖類、保存料（ポリリジン、安息香酸Ｎａ）、カラメル色素、ｐＨ調整剤、カロチン色素、香料、乳化剤、（一部に小麦・乳成分・大豆・鶏肉を含む）</t>
  </si>
  <si>
    <t>小松菜、チョップドハム、発酵調味料、濃口醤油、すりごま、食用調合油（ごま油、大豆油）／加工でん粉、酢酸Ｎａ、調味料（アミノ酸等）、リン酸塩（Ｎａ）、着色料（カラメル、クチナシ、カロチノイド）、保存料（ポリリジン、安息香酸Ｎａ）、ｐＨ調整剤、酸化防止剤（Ｖ．Ｃ）、発色剤（亜硝酸Ｎａ）、カゼインＮａ、香辛料抽出物、（一部に小麦・卵・乳成分・ごま・大豆・鶏肉・豚肉を含む）</t>
  </si>
  <si>
    <t>じゃが芋、豚肉、玉葱、人参、竹輪、濃口醤油、発酵調味料、砂糖／加工でん粉、ソルビット、酢酸(Ｎａ)、炭酸Ｃａ、調味料(アミノ酸等)、グリシン、ｐＨ調整剤、カラメル色素、(一部に卵・小麦・大豆・豚肉を含む)</t>
  </si>
  <si>
    <t>ﾋﾟｰﾏﾝ､しらす干し､濃口醤油､ｺﾝｿﾒ/酢酸(Na)､調味料(ｱﾐﾉ酸等)､ｸﾞﾘｼﾝ､ｶﾗﾒﾙ色素､酸味料､(一部に乳成分･小麦･大豆･鶏肉を含む)</t>
  </si>
  <si>
    <t>きざみ昆布､たけのこ水煮､煮物だし(醤油､糖類(砂糖､果糖ぶどう糖液糖)､還元水あめ､醗酵調味料､その他)､油揚げ､植物油脂/酢酸(Na)､増粘剤(加工でん粉､ｷｻﾝﾀﾝｶﾞﾑ)､調味料(ｱﾐﾉ酸等)､豆腐用凝固剤､ｶﾗﾒﾙ色素､保存料(ﾎﾟﾘﾘｼﾞﾝ)､pH調整剤､(一部に小麦･大豆を含む)</t>
  </si>
  <si>
    <t>鶏だんご、たれ(ぶどう糖果糖液糖、醤油、醸造酢、その他)／加工でん粉、調味料(アミノ酸等)、酢酸Ｎａ、カラメル色素、増粘剤(増粘多糖類、加工でん粉)、保存料(ポリリジン)、塩化Ｋ、(一部に卵・乳成分・小麦・牛肉・ごま・大豆・鶏肉・りんごを含む)</t>
  </si>
  <si>
    <t>小麦・卵・乳成分・牛肉・ごま・大豆・鶏肉・りんご</t>
  </si>
  <si>
    <t>じゃが芋､食用風味油､ｺﾝｿﾒ､ﾊﾟｾﾘ粉/酢酸(Na)､調味料(ｱﾐﾉ酸等)､ｸﾞﾘｼﾝ､着色料(ｶﾗﾒﾙ､ｶﾛﾁﾝ)､酸味料､香料､乳化剤､(一部に乳成分･小麦･大豆･鶏肉を含む)</t>
  </si>
  <si>
    <t>白菜､人参､調味酢(ぶどう糖果糖液糖､醸造酢､食塩)､錦糸卵､ﾚﾓﾝ果汁/酢酸(Na)､ｸﾞﾘｼﾝ､加工でん粉､増粘多糖類､調味料(ｱﾐﾉ酸等)､香料､(一部に卵･大豆を含む)</t>
  </si>
  <si>
    <t>キャベツ、しいたけ、たれ（糖類（ぶどう糖、還元水あめ）、醤油、その他）、玉葱、えび加工品（えび、食塩）、人参／増粘剤（加工でん粉、増粘多糖類）、酢酸Ｎａ、調味料（アミノ酸等）、ソルビット、ｐＨ調整剤、保存料（ポリリジン）、香辛料抽出物、（一部にえび・小麦・ごま・大豆・鶏肉・豚肉を含む）</t>
  </si>
  <si>
    <t>えび・小麦・ごま・大豆・鶏肉・豚肉</t>
  </si>
  <si>
    <t>大根､かに風味かまぼこ､たれ(醤油､砂糖､その他)､薄口醤油/増粘剤(加工でん粉､増粘多糖類)､加工でん粉､香料､調味料(ｱﾐﾉ酸等)､酢酸Na､炭酸Ca､着色料(ｶﾗﾒﾙ､唐辛子､ｺﾁﾆｰﾙ)､ﾘﾝ酸塩(Na)､保存料(ﾎﾟﾘﾘｼﾞﾝ)､塩化K､酸味料､(一部に卵･乳成分･小麦･かに･ごま･大豆･鶏肉･豚肉を含む)</t>
  </si>
  <si>
    <t>竹輪、小松菜、濃口醤油、発酵調味料、砂糖／酢酸(Ｎａ)、グリシン、カラメル色素、調味料(アミノ酸等)、(一部に卵・小麦・えび・大豆・鶏肉・豚肉・ゼラチンを含む)</t>
  </si>
  <si>
    <t>えび・小麦・卵・大豆・鶏肉・豚肉・ゼラチン</t>
  </si>
  <si>
    <t>白菜、豚肉、玉葱、こんにゃく、煮物だし（醤油、糖類（砂糖、果糖ぶどう糖液糖）、還元水あめ、醗酵調味料、その他）、麩／安定剤（加工でん粉）、酢酸Ｎａ、調味料（アミノ酸等）、増粘剤（加工でん粉、キサンタンガム）、ｐＨ調整剤、水酸化Ｃａ、焼成Ｃａ、カラメル色素、保存料（ポリリジン）、酸化防止剤（Ｖ．Ｅ）、（一部に小麦・大豆・豚肉を含む）</t>
  </si>
  <si>
    <t>ほうれん草､味付けまぐろﾌﾚｰｸ､発酵調味料､濃口醤油/酢酸Na､調味料(ｱﾐﾉ酸等)､ｶﾗﾒﾙ色素､保存料(ﾎﾟﾘﾘｼﾞﾝ)､(一部に小麦･大豆を含む)</t>
  </si>
  <si>
    <t>南瓜、レーズン、発酵調味料、砂糖、薄口醤油／酢酸（Ｎａ）、酒精、グリシン、調味料（アミノ酸等）、甘味料（甘草）、（一部に小麦・大豆を含む）</t>
  </si>
  <si>
    <t>大根､人参､調味酢(ぶどう糖果糖液糖､醸造酢､食塩)､乾燥わかめ､油揚げ/豆腐用凝固剤､調味料(ｱﾐﾉ酸等)､(一部に大豆を含む)</t>
  </si>
  <si>
    <t>焼き豆腐､かに風味かまぼこ､煮物だし(醤油､糖類(砂糖､果糖ぶどう糖液糖)､還元水あめ､醗酵調味料､その他)､ｸﾞﾘﾝﾋﾟｰｽ/糊料(加工でん粉､増粘多糖類)､加工でん粉､香料､調味料(ｱﾐﾉ酸等)､酢酸Na､豆腐用凝固剤､炭酸Ca､着色料(ｺﾁﾆｰﾙ､ｶﾗﾒﾙ､唐辛子)､ﾘﾝ酸塩(Na)､保存料(ﾎﾟﾘﾘｼﾞﾝ)､塩化K､(一部に卵･小麦･かに･大豆を含む)</t>
  </si>
  <si>
    <t>ｱｼﾞ､食塩/pH調整剤､保存料(ﾎﾟﾘﾘｼﾞﾝ)</t>
  </si>
  <si>
    <t>ニュージランド</t>
  </si>
  <si>
    <t>小松菜､竹輪､発酵調味料､濃口醤油､かつお削りぶし/加工でん粉､ｿﾙﾋﾞｯﾄ､酢酸Na､調味料(ｱﾐﾉ酸等)､炭酸Ca､pH調整剤､ｶﾗﾒﾙ色素､保存料(ﾎﾟﾘﾘｼﾞﾝ)､(一部に卵･小麦･大豆･豚肉を含む)</t>
  </si>
  <si>
    <t>じゃが芋、玉葱、ベーコン、ピーマン、トマトミックスソース（トマト、玉葱、糖類（果糖ぶどう糖液糖、砂糖）、その他）、コンソメ／酢酸Ｎａ、加工でん粉、調味料（アミノ酸等）、リン酸塩（Ｎａ）、増粘多糖類、酸化防止剤（Ｖ．Ｃ）、くん液、酸味料、保存料（ポリリジン）、着色料（カラメル、コチニール）、発色剤（亜硝酸Ｎａ）、（一部に小麦・卵・乳成分・大豆・鶏肉・豚肉・りんごを含む）</t>
  </si>
  <si>
    <t>小麦・卵・乳成分・大豆・鶏肉・豚肉・りんご</t>
  </si>
  <si>
    <t>豆腐、大根、人参、煮物だし(醤油、糖類(砂糖、果糖ぶどう糖液糖)、還元水あめ、醗酵調味料、その他)、油揚げ／ｐＨ調整剤、安定剤(加工でん粉)、増粘剤(加工でん粉、増粘多糖類)、調味料(アミノ酸等)、保存料(ポリリジン)、豆腐用凝固剤、カラメル色素、乳化剤、(一部に小麦・大豆を含む)</t>
  </si>
  <si>
    <t>こんにゃく､さつま揚げ､煮物だし(醤油､糖類(砂糖､果糖ぶどう糖液糖)､還元水あめ､醗酵調味料､その他)､調合ごま油､一味唐辛子/酢酸Na､増粘剤(加工でん粉､ｷｻﾝﾀﾝｶﾞﾑ)､調味料(ｱﾐﾉ酸等)､ｶﾗﾒﾙ色素､保存料(ﾎﾟﾘﾘｼﾞﾝ)､(一部に小麦･ごま･大豆を含む)</t>
  </si>
  <si>
    <t>乾燥わかめ、かまぼこ、調味酢(ぶどう糖果糖液糖、醸造酢、食塩)、人参／加工でん粉、酢酸(Ｎａ)、調味料(アミノ酸等)、グリシン、コチニール色素、(一部に卵・小麦を含む)</t>
  </si>
  <si>
    <t>小麦・卵</t>
  </si>
  <si>
    <t>スチームチキン、大根、人参、味付けぽん酢、発酵調味料、おろしにんにく、おろし生姜／加工でん粉、酢酸Ｎａ、ポリリン酸Ｎａ、調味料（アミノ酸等）、重曹、保存料（ポリリジン）、ｐＨ調整剤、酒精、Ｖ．Ｂ１、香料、酸味料、（一部に小麦・大豆・鶏肉を含む）</t>
  </si>
  <si>
    <t>ﾆﾗ入り玉子焼き(鶏卵､にら､生姜酢漬､その他)､中華だれ(醤油､たん白加水分解物､砂糖､食塩､ｵｲｽﾀｰｿｰｽ､畜肉ｴｷｽ､ごま油､紹興酒､香辛料)/加工でん粉､調味料(ｱﾐﾉ酸等)､酢酸Na､増粘剤(増粘多糖類､加工でん粉)､ｶﾗﾒﾙ色素､保存料(ﾎﾟﾘﾘｼﾞﾝ)､塩化K､ﾒﾀﾘﾝ酸Na､酸味料､(一部に卵･小麦･ごま･大豆･豚肉を含む)</t>
  </si>
  <si>
    <t>じゃが芋､人参､乾しいたけ､煮物だし(醤油､糖類(砂糖､果糖ぶどう糖液糖)､還元水あめ､醗酵調味料､その他)､ｸﾞﾘﾝﾋﾟｰｽ/酢酸Na､増粘剤(加工でん粉､ｷｻﾝﾀﾝｶﾞﾑ)､調味料(ｱﾐﾉ酸等)､保存料(ﾎﾟﾘﾘｼﾞﾝ)､ｶﾗﾒﾙ色素､(一部に小麦･大豆を含む)</t>
  </si>
  <si>
    <t>ﾁﾝｹﾞﾝ菜､竹輪､塩だれ(水あめ､醤油､食塩､植物油脂､にんにく､香辛料)､干しえび/加工でん粉､ｿﾙﾋﾞｯﾄ､酢酸Na､調味料(ｱﾐﾉ酸等)､酸化防止剤(ﾋﾞﾀﾐﾝC)､炭酸Ca､酸味料､増粘剤(ｷｻﾝﾀﾝｶﾞﾑ)､pH調整剤､保存料(ﾎﾟﾘﾘｼﾞﾝ)､ﾋﾞﾀﾐﾝB1､(一部に卵･小麦･えび･ごま･大豆･豚肉･ｾﾞﾗﾁﾝを含む)</t>
  </si>
  <si>
    <t>えび・小麦・卵・ごま・大豆・豚肉・ゼラチン</t>
  </si>
  <si>
    <t>ごぼう、ベーコン、食用調合油（ごま油、大豆油）、コンソメ、食塩／酢酸Ｎａ、調味料（アミノ酸等）、加工でん粉、リン酸塩（Ｎａ）、増粘多糖類、くん液、保存料（ポリリジン）、カラメル色素、酸化防止剤（Ｖ．Ｃ）、発色剤（亜硝酸Ｎａ）、酸味料、コチニール色素、（一部に小麦・卵・乳成分・ごま・大豆・鶏肉・豚肉を含む）</t>
  </si>
  <si>
    <t>コロッケ（じゃが芋、とうもろこし、ツナ、玉葱、マヨネーズ、乾燥マッシュポテト、砂糖、食塩、香辛料、衣（パン粉、小麦粉、米粉））、揚げ油（大豆油）／調味料（アミノ酸）、増粘剤（グァーガム）、ｐＨ調整剤、カロチノイド色素、保存料（ポリリジン）、（一部に小麦・卵・乳成分・大豆を含む）</t>
  </si>
  <si>
    <t>小麦・卵・乳成分・大豆</t>
  </si>
  <si>
    <t>いんげん/酢酸Na､保存料(ﾎﾟﾘﾘｼﾞﾝ)</t>
  </si>
  <si>
    <t>大根､調味酢(ぶどう糖果糖液糖､醸造酢､食塩)､人参､竹輪､かつお削りぶし/加工でん粉､ｿﾙﾋﾞｯﾄ､酢酸(Na)､炭酸Ca､調味料(ｱﾐﾉ酸等)､ｸﾞﾘｼﾝ､pH調整剤､(一部に卵･大豆･豚肉を含む)</t>
  </si>
  <si>
    <t>卵・大豆・豚肉</t>
  </si>
  <si>
    <t>ごぼう、スチームチキン、こんにゃく、煮物だし（醤油、糖類（砂糖、果糖ぶどう糖液糖）、還元水あめ、醗酵調味料、その他）、調合ごま油、すりごま／加工でん粉、酢酸Ｎａ、調味料（アミノ酸等）、増粘剤（加工でん粉、キサンタンガム）、ポリリン酸Ｎａ、重曹、水酸化Ｃａ、カラメル色素、保存料（ポリリジン）、（一部に小麦・ごま・大豆・鶏肉を含む）</t>
  </si>
  <si>
    <t>ほうれん草、錦糸卵、発酵調味料、濃口醤油、薄口醤油／酢酸Ｎａ、調味料（アミノ酸等）、加工でん粉、酒精、保存料（ポリリジン、安息香酸Ｎａ）、カラメル色素、甘味料（甘草）、増粘多糖類、（一部に小麦・卵・大豆を含む）</t>
  </si>
  <si>
    <t>スパゲティ、トマトケチャップ、ロースハム、グリンピース、調味酢（ぶどう糖果糖液糖、醸造酢、その他）、味付け塩こしょう／ｐＨ調整剤、ポリリン酸Ｎａ、保存料（ポリリジン）、酸化防止剤（Ｖ．Ｃ）、増粘多糖類、発色剤（亜硝酸Ｎａ）、香辛料抽出物、調味料（アミノ酸等）、（一部に小麦・乳成分・大豆・豚肉を含む）</t>
  </si>
  <si>
    <t>小麦・乳成分・大豆・豚肉</t>
  </si>
  <si>
    <t>玉葱、豚肉、ピーマン、味噌だれ(味噌、にんにく、砂糖、醤油、りんごピューレ、たん白加水分解物、醗酵調味料、畜肉エキス、野菜エキス、ワイン、香味油、ごま、香辛料、酵母エキス)／糊料(加工でん粉、増粘多糖類)、酢酸Ｎａ、ｐＨ調整剤、カラメル色素、酸味料、調味料(アミノ酸等)、焼成Ｃａ、酸化防止剤(ビタミンＣ)、保存料(ポリリジン)、  (一部に小麦・ごま・大豆・豚肉・りんご・ゼラチンを含む)</t>
  </si>
  <si>
    <t>小麦・ごま・大豆・豚肉・りんご・ゼラチン</t>
  </si>
  <si>
    <t>ひじき(中国産)、しょうゆ、砂糖、水煮たけのこ、にんじん、油揚げ、植物油脂、魚介エキス(魚介類)、チキンエキスパウダー／酢酸Ｎａ、調味料(アミノ酸等)、グリシン、(一部に小麦・大豆・鶏肉・魚介エキス(魚介類)を含む)</t>
  </si>
  <si>
    <t>小麦・大豆・鶏肉・魚介類</t>
  </si>
  <si>
    <t>中国産</t>
  </si>
  <si>
    <t>キャベツ、玉子そぼろ、人参、チョップドハム、中華だれ（醤油、たん白加水分解物、砂糖、その他）／加工でん粉、調味料（アミノ酸等）、グリシン、ｐＨ調整剤、酢酸Ｎａ、リン酸塩（Ｎａ）、増粘剤（加工でん粉、増粘多糖類）、着色料（カラメル、クチナシ、カロチノイド）、保存料（ポリリジン）、酸化防止剤（Ｖ．Ｃ）、発色剤（亜硝酸Ｎａ）、カゼインＮａ、香辛料抽出物、（一部に小麦・卵・乳成分・ごま・大豆・鶏肉・豚肉を含む）</t>
  </si>
  <si>
    <t>こんにゃく､さつま揚げ､煮物だし(醤油､糖類(砂糖､果糖ぶどう糖液糖)､還元水あめ､醗酵調味料､その他)､調合ごま油､すりごま､豆板醤/酢酸Na､調味料(ｱﾐﾉ酸等)､増粘剤(加工でん粉､ｷｻﾝﾀﾝｶﾞﾑ)､ｶﾗﾒﾙ色素､保存料(ﾎﾟﾘﾘｼﾞﾝ)､酒精､酸化防止剤(ﾋﾞﾀﾐﾝC)､(一部に小麦･ごま･大豆を含む)</t>
  </si>
  <si>
    <t>コーン、ツナフレーク、分離液状ドレッシング（食用植物油脂、ぶどう糖果糖液糖、醸造酢、その他）／ｐＨ調整剤、保存料（ポリリジン）、調味料（アミノ酸等）、増粘多糖類、香辛料抽出物、（一部に大豆・りんごを含む）</t>
  </si>
  <si>
    <t>大豆・りんご</t>
  </si>
  <si>
    <t>アカウオ、生姜たれ(醤油、糖類(砂糖、果糖ぶどう糖液糖)、生姜、食塩、醸造酢、味噌、ジンジャーペースト、植物油脂、香味油、ごま、香辛料)、濃口醤油、発酵調味料／酢酸Ｎａ、増粘剤(加工でん粉、増粘多糖類)、調味料(アミノ酸等)、酸化防止剤(Ｖ.Ｃ)、保存料(ポリリジン、安息香酸Ｎａ)、カラメル色素、香辛料抽出物、(一部に小麦・ごま・大豆を含む)</t>
  </si>
  <si>
    <t>アメリカ</t>
  </si>
  <si>
    <t>ごぼう、還元水あめ、梅肉、醤油、砂糖、発酵調味料、食塩、ごま、果糖ぶどう糖液糖、酵母エキス、かつお節、醸造酢、さば節／調味料（アミノ酸等）、酒精、酸味料、甘味料（ステビア）、着色料（赤１０２）、（一部に小麦・大豆・ごま・さばを含む）</t>
  </si>
  <si>
    <t>小麦・ごま・さば・大豆</t>
  </si>
  <si>
    <t>さつま芋、乳化液状ドレッシング(食用植物油脂、醸造酢、果糖ぶどう糖液糖、食塩、液全卵)、ミックスベジタブル、ロースハム／加工でん粉、ｐＨ調整剤、増粘剤(キサンタンガム)、調味料(アミノ酸等)、リン酸塩(Ｎａ)、カゼインＮａ、保存料(ポリリジン)、酸化防止剤(Ｖ.Ｃ、Ｖ.Ｅ、ローズマリー抽出物)、発色剤（亜硝酸Ｎａ）、香辛料抽出物、コチニール色素、くん液、(一部に卵・乳成分・小麦・大豆・豚肉を含む)</t>
  </si>
  <si>
    <t>豆腐しんじょう(魚肉すり身､豆腐､植物油､玉葱､その他)､人参､煮物だし(醤油､糖類(砂糖､果糖ぶどう糖液糖)､還元水あめ､醗酵調味料､その他)､いんげん/調味料(ｱﾐﾉ酸等)､酢酸Na､増粘剤(加工でん粉､ｷｻﾝﾀﾝｶﾞﾑ)､ｶﾗﾒﾙ色素､保存料(ﾎﾟﾘﾘｼﾞﾝ)､貝Ca､加工でん粉､酸味料､豆腐用凝固剤､(一部に小麦･大豆を含む)</t>
  </si>
  <si>
    <t>小松菜､油揚げ､発酵調味料､濃口醤油/酢酸Na､豆腐用凝固剤､ｶﾗﾒﾙ色素､保存料(ﾎﾟﾘﾘｼﾞﾝ)､調味料(ｱﾐﾉ酸等)､(一部に小麦･大豆を含む)</t>
  </si>
  <si>
    <t>乾燥わかめ、酢味噌、かまぼこ、大根／加工でん粉、調味料(アミノ酸等)、酢酸(Ｎａ)、グリシン、酒精、着色料(コチニール、ビタミンＢ2、ウコン)、(一部に卵・小麦・大豆を含む)</t>
  </si>
  <si>
    <t>オムレツ（液卵、砂糖、でん粉、鶏肉、玉ねぎ、粒状大豆たん白、玉子焼、醤油、食塩、植物油脂、乾燥卵白、みりん、チキンエキスパウダー、香辛料）／リン酸塩（Ｎａ）、調味料（アミノ酸等）、膨張剤、着色料（カロチノイド、カラメル）、ｐＨ調整剤、保存料（ポリリジン）、（一部に小麦・卵・大豆・鶏肉を含む）</t>
  </si>
  <si>
    <t>しろ菜､ひらたけ水煮､ごま和えの素(すりごま､砂糖､粉末醤油､白ごま､その他)､すりごま､砂糖､濃口醤油/加工でん粉､酢酸Na､調味料(ｱﾐﾉ酸等)､pH調整剤､酸化防止剤(ﾋﾞﾀﾐﾝC)､保存料(ﾎﾟﾘﾘｼﾞﾝ)､乳酸Ca､ｶﾗﾒﾙ色素､(一部に乳成分･小麦･ごま･さば･大豆･鶏肉を含む)</t>
  </si>
  <si>
    <t>小麦・乳成分・ごま・さば・大豆・鶏肉</t>
  </si>
  <si>
    <t>乾燥わかめ､おくら､調味酢(ぶどう糖果糖液糖､醸造酢､食塩)､油揚げ､梅肉加工品(梅肉､りんご果肉､砂糖)/酢酸(Na)､ｸﾞﾘｼﾝ､豆腐用凝固剤､調味料(ｱﾐﾉ酸等)､ｱﾝﾄｼｱﾆﾝ色素､香料､(一部に大豆･りんごを含む)</t>
  </si>
  <si>
    <t>じゃが芋、鶏肉加工品（鶏肉）、玉葱、人参、濃口醤油、発酵調味料、砂糖／安定剤（加工でん粉）、酢酸（Ｎａ）、グリシン、調味料（無機塩等）、焼成Ｃａ、カラメル色素、保存料（安息香酸Ｎａ）、（一部に小麦・大豆・鶏肉を含む）</t>
  </si>
  <si>
    <t>大根、人参、ベーコン／酢酸（Ｎａ）、加工でん粉、リン酸塩（Ｎａ）、調味料（アミノ酸等）、増粘多糖類、グリシン、くん液、酸化防止剤（Ｖ．Ｃ）、発色剤（亜硝酸Ｎａ）、コチニール色素、（一部に卵・乳成分・大豆・豚肉を含む）_x000D_
果糖ぶどう糖液糖､しょうゆ､醸造酢､米発酵調味料､しょうが､ごま､食塩､にんにく/増粘剤(加工でん粉､ｷｻﾝﾀﾝｶﾞﾑ)､調味料(ｱﾐﾉ酸等)､pH調整剤､甘味料(ｽﾃﾋﾞｱ)､唐辛子抽出物､(一部に小麦･大豆･ごまを含む)</t>
  </si>
  <si>
    <t>小麦・卵・乳成分・ごま・大豆・豚肉</t>
  </si>
  <si>
    <t>砂糖､白花豆､えんどう豆､金時豆､水あめ､ぶどう糖､食塩/ｿﾙﾋﾞｯﾄ､保存料(ｿﾙﾋﾞﾝ酸K)､pH調整剤､着色料(赤102､赤106､黄4､黄5､青1､青2)､酸化防止剤(ﾋﾞﾀﾐﾝC)､(漂白剤(亜硫酸塩)</t>
  </si>
  <si>
    <t>タイ製造</t>
  </si>
  <si>
    <t>鶏肉､でん粉､みりん､たん白加水分解物､食塩､にんにく､黒こしょう､ﾃﾞｷｽﾄﾘﾝ､植物油/調味料(ｱﾐﾉ酸等)､酸味料､pH調整剤､保存料(ﾎﾟﾘﾘｼﾞﾝ)､(一部に大豆･鶏肉を含む)</t>
  </si>
  <si>
    <t>大豆・鶏肉</t>
  </si>
  <si>
    <t>ｺｰﾝ､食用風味油､ｺﾝｿﾒ/酢酸(Na)､調味料(ｱﾐﾉ酸等)､ｸﾞﾘｼﾝ､着色料(ｶﾗﾒﾙ､ｶﾛﾁﾝ)､酸味料､香料､乳化剤､(一部に乳成分･小麦･大豆･鶏肉を含む)</t>
  </si>
  <si>
    <t>たけのこ水煮､煮物だし(醤油､糖類(砂糖､果糖ぶどう糖液糖)､還元水あめ､醗酵調味料､その他)､すりごま､調合ごま油/酢酸Na､増粘剤(加工でん粉､ｷｻﾝﾀﾝｶﾞﾑ)､調味料(ｱﾐﾉ酸等)､ｶﾗﾒﾙ色素､保存料(ﾎﾟﾘﾘｼﾞﾝ)､pH調整剤､(一部に小麦･ごま･大豆を含む)</t>
  </si>
  <si>
    <t>がんもどき、人参、発酵調味料、濃口醤油、砂糖／酢酸（Ｎａ）、グリシン、カラメル色素、保存料（安息香酸Ｎａ）、調味料（アミノ酸等）、（一部に小麦・大豆を含む）</t>
  </si>
  <si>
    <t>ほうれん草､ひらたけ水煮､ﾋﾟｰﾅﾂ和えの素(ﾛｰｽﾄﾋﾟｰﾅｯﾂ､砂糖､食塩､その他)､砂糖､濃口醤油/酢酸Na､調味料(ｱﾐﾉ酸等)､加工でん粉､pH調整剤､酸化防止剤(ﾋﾞﾀﾐﾝC､ﾋﾞﾀﾐﾝE)､保存料(ﾎﾟﾘﾘｼﾞﾝ)､乳酸Ca､ｶﾗﾒﾙ色素､(一部に小麦･落花生･大豆を含む)</t>
  </si>
  <si>
    <t>小麦・落花生・大豆</t>
  </si>
  <si>
    <t>餃子(野菜(キャベツ、玉葱、にら、にんにく)、鶏肉、豚脂、粒状大豆たん白、でん粉、ごま油、食塩、清酒、砂糖、オイスターソース、香辛料、皮(小麦粉、菜種油、でん粉、食塩、もち米粉、醤油、大豆粉、卵白粉))／加工でん粉、調味料(アミノ酸等)、キシロース、グリシン、カゼインＮａ、レシチン、ｐＨ調整剤、保存料(ポリリジン)、(一部に小麦・卵・乳成分・ごま・大豆・鶏肉・豚肉を含む)</t>
  </si>
  <si>
    <t>えびカツ(衣(パン粉、小麦粉、小麦でん粉、食塩)、いか、えび、玉ねぎ、でん粉、パン粉、ラード、鶏卵、食塩、砂糖、こしょう、しょうが、エビエキス)、揚げ油(菜種油)／調味料(アミノ酸)、増粘剤(グァーガム)、着色料(カロチノイド、紅麹)、ポリリン酸Ｎａ、乳化剤、(一部にえび・卵・小麦・いか・大豆・豚肉を含む)</t>
  </si>
  <si>
    <t>えび・小麦・卵・いか・大豆・豚肉</t>
  </si>
  <si>
    <t>枝豆､塩だれ(水あめ､醤油､食塩､植物油脂､にんにく､香辛料)/酢酸Na､調味料(ｱﾐﾉ酸等)､酸化防止剤(ﾋﾞﾀﾐﾝC)､酸味料､増粘剤(ｷｻﾝﾀﾝｶﾞﾑ)､保存料(ﾎﾟﾘﾘｼﾞﾝ)､ﾋﾞﾀﾐﾝB1､(一部に小麦･ごま･大豆･ｾﾞﾗﾁﾝを含む)</t>
  </si>
  <si>
    <t>小麦・ごま・大豆・ゼラチン</t>
  </si>
  <si>
    <t>ふき水煮､油揚げ､煮物だし(醤油､糖類(砂糖､果糖ぶどう糖液糖)､還元水あめ､醗酵調味料､その他)､調合ごま油/酢酸Na､増粘剤(加工でん粉､ｷｻﾝﾀﾝｶﾞﾑ)､調味料(ｱﾐﾉ酸等)､pH調整剤､豆腐用凝固剤､酸化防止剤(ﾋﾞﾀﾐﾝC)､着色料(ｶﾗﾒﾙ､黄4､青1)､保存料(ﾎﾟﾘﾘｼﾞﾝ)､(一部に小麦･ごま･大豆を含む)</t>
  </si>
  <si>
    <t xml:space="preserve">キャベツ、ウインナーソーセージ、カレーだし(糖類(水あめ、砂糖)、カレールウ、醤油、食塩、かつお削りぶし、かつおぶし粉末、畜肉エキス、野菜エキス、かつおぶしエキス)／加工でん粉、調味料(アミノ酸等)、酢酸Ｎａ、リン酸塩(Ｎａ)、酸味料、保存料(ソルビン酸、ポリリジン)、酸化防止剤(ビタミンＣ)、ビタミンＢ1、くん液、ｐＨ調整剤、着色料(カラメル、コチニール)、発色剤(亜硝酸Ｎａ)、増粘剤(加工でん粉)、(一部に卵・乳成分・小麦・牛肉・さば・大豆・鶏肉・豚肉・ゼラチンを含む)_x000D_
</t>
  </si>
  <si>
    <t>小麦・卵・乳成分・牛肉・さば・大豆・鶏肉・豚肉・ゼラチン</t>
  </si>
  <si>
    <t>オクラ、揚げ茄子、だし（砂糖、水あめ、醤油、その他）／酢酸Ｎａ、調味料（アミノ酸等）、保存料（ポリリジン）、増粘剤（キサンタンガム）、（一部に小麦・大豆を含む）</t>
  </si>
  <si>
    <t>じゃが芋､焼物用調味料(植物油､食塩､その他)/酢酸(Na)､ｸﾞﾘｼﾝ､香辛料抽出物､香料､酸味料､増粘剤(ｷｻﾝﾀﾝｶﾞﾑ)､調味料(ｱﾐﾉ酸等)､乳化剤､(一部に小麦･さば･大豆を含む)</t>
  </si>
  <si>
    <t>小麦・さば・大豆</t>
  </si>
  <si>
    <t>豚肉、玉葱、トマトソース、マッシュルーム水煮、砂糖、コンソメ／安定剤（加工でん粉）、酢酸Ｎａ、ｐＨ調整剤、調味料（アミノ酸等）、増粘多糖類、焼成Ｃａ、保存料（ポリリジン）、酸化防止剤（Ｖ．Ｃ）、カラメル色素、酸味料、（一部に小麦・乳成分・大豆・鶏肉・豚肉を含む）</t>
  </si>
  <si>
    <t>小麦・乳成分・大豆・鶏肉・豚肉</t>
  </si>
  <si>
    <t>アメリカ・カナダ・メキシコ・スペイン他</t>
  </si>
  <si>
    <t>じゃが芋、中華麻婆ソース（ぶどう糖、みそ、醸造酢、その他）、玉葱、ピーマン／酢酸Ｎａ、カラメル色素、酒精、増粘剤（増粘多糖類、加工でん粉）、保存料（ポリリジン）、調味料（アミノ酸等）、(一部に小麦・ごま・大豆・鶏肉・豚肉を含む)</t>
  </si>
  <si>
    <t>あさり、ごぼう、人参、こんにゃく、煮物だし（醤油、糖類（砂糖、果糖ぶどう糖液糖）、還元水あめ、醗酵調味料、その他）、油揚げ、いんげん／酢酸Ｎａ、増粘剤（加工でん粉、キサンタンガム）、調味料（アミノ酸等）、水酸化Ｃａ、豆腐用凝固剤、カラメル色素、保存料（ポリリジン）、ｐＨ調整剤、（一部に小麦・大豆を含む）</t>
  </si>
  <si>
    <t>中国、中国製造、中国</t>
  </si>
  <si>
    <t>ほうれん草､白菜､発酵調味料､濃口醤油/酢酸Na､調味料(ｱﾐﾉ酸等)､ｶﾗﾒﾙ色素､保存料(ﾎﾟﾘﾘｼﾞﾝ)､(一部に小麦･大豆を含む)</t>
  </si>
  <si>
    <t>こうや豆腐､薄口醤油､発酵調味料､砂糖/炭酸K､酢酸(Na)､豆腐用凝固剤､酒精､ｸﾞﾘｼﾝ､調味料(ｱﾐﾉ酸等)､甘味料(甘草)､(一部に小麦･大豆を含む)</t>
  </si>
  <si>
    <t>ブリ、大根、てり焼きのたれ(醤油、砂糖、米発酵調味料、その他)／増粘剤(加工でん粉)、酢酸Ｎａ、保存料(ポリリジン)、(一部に小麦・大豆を含む)</t>
  </si>
  <si>
    <t>コーン、菜種油、玉葱、春雨、人参、りんご酢、醤油、砂糖、昆布、がらスープ、食塩、大豆粉末、からし／ソルビット、増粘剤（加工でん粉、キサンタンガム）、乳化剤、酢酸Ｎａ、グリシン、調味料（アミノ酸）、メタリン酸Ｎａ、酸味料、（一部に小麦・大豆・ごま・鶏肉・豚肉・りんごを含む）</t>
  </si>
  <si>
    <t>じゃが芋、玉葱、ベーコン、トマトミックスソース（トマト、玉葱、糖類（果糖ぶどう糖液糖、砂糖）、その他）、ピーマン、コンソメ／酢酸Ｎａ、加工でん粉、調味料（アミノ酸等）、リン酸塩（Ｎａ）、増粘多糖類、酸化防止剤（Ｖ．Ｃ）、酸味料、保存料（ポリリジン）、くん液、着色料（カラメル、コチニール）、発色剤（亜硝酸Ｎａ）、（一部に小麦・卵・乳成分・大豆・鶏肉・豚肉・りんごを含む）</t>
  </si>
  <si>
    <t>小松菜､ひらたけ水煮､発酵調味料､濃口醤油､からし粉/酢酸Na､調味料(ｱﾐﾉ酸等)､pH調整剤､着色料(ｶﾗﾒﾙ､ｳｺﾝ)､保存料(ﾎﾟﾘﾘｼﾞﾝ)､酸化防止剤(ﾋﾞﾀﾐﾝC)､乳酸Ca､(一部に小麦･大豆を含む)</t>
  </si>
  <si>
    <t>ごぼう､煮物だし(醤油､糖類(砂糖､果糖ぶどう糖液糖)､還元水あめ､醗酵調味料､その他)､調合ごま油､すりごま/酢酸Na､糊料(加工でん粉､ｷｻﾝﾀﾝｶﾞﾑ)､調味料(ｱﾐﾉ酸等)､ｶﾗﾒﾙ色素､保存料(ﾎﾟﾘﾘｼﾞﾝ)､(一部に小麦･ごま･大豆を含む)</t>
  </si>
  <si>
    <t>鶏唐揚げ、玉葱、ソース（砂糖、果糖ぶどう糖液糖、醸造酢、醤油、その他）、カリフラワー、ピーマン／加工でん粉、酢酸Ｎａ、調味料（アミノ酸等）、重曹、リン酸塩（Ｎａ）、増粘多糖類、酸味料、クエン酸Ｎａ、カラメル色素、炭酸Ｎａ、キシロース、保存料（ポリリジン）、リンゴ酸、香料、（一部に小麦・卵・乳成分・大豆・鶏肉を含む）</t>
  </si>
  <si>
    <t>小麦・卵・乳成分・大豆・鶏肉</t>
  </si>
  <si>
    <t>液卵(国内製造)、とうもろこしでん粉、砂糖、食酢、食塩、風味調味料(かつお)、小麦粉、サラダ油／酸味料、調味料(アミノ酸等)、着色料(アナトー)、ｐＨ調整剤、グリシン、(一部に卵・小麦・大豆を含む)</t>
  </si>
  <si>
    <t>大根、しいたけ、人参、煮物だし（醤油、糖類（砂糖、果糖ぶどう糖液糖）、還元水あめ、醗酵調味料、その他）／酢酸Ｎａ、増粘剤（加工でん粉、キサンタンガム）、調味料（アミノ酸等）、カラメル色素、保存料（ポリリジン）、（一部に小麦・大豆を含む）</t>
  </si>
  <si>
    <t>にら饅頭（鶏肉、野菜（キャベツ、にら）、ラード、ごま油、粒状植物性たん白、醤油、おろし生姜、おろしにんにく、食塩、こしょう、皮（小麦粉、植物油脂、食塩、大豆粉））、がらスープ／加工でん粉、調味料（アミノ酸等）、酢酸Ｎａ、保存料（ポリリジン）、安定剤（加工でん粉）、酸化防止剤（Ｖ．Ｅ）、（一部に小麦・ごま・大豆・鶏肉・豚肉を含む）</t>
  </si>
  <si>
    <t>ﾊﾝﾊﾞｰｸﾞ(鶏肉､玉葱､粒状大豆たん白､つなぎ(ﾊﾟﾝ粉､小麦粉､粉末状大豆たん白)､豚脂､その他)､おろしだれ(大根､醤油､砂糖､りんごﾋﾟｭｰﾚ､還元水あめ､醸造酢､たん白加水分解物､食塩､酵母ｴｷｽ)/酢酸Na､調味料(ｱﾐﾉ酸)､ﾘﾝ酸塩(Na､K)､ｶﾗﾒﾙ色素､保存料(ﾎﾟﾘﾘｼﾞﾝ)､香料､酸味料､増粘剤(加工でん粉)､(一部に乳成分･小麦･大豆･鶏肉･豚肉･りんごを含む)</t>
  </si>
  <si>
    <t>小麦・乳成分・大豆・鶏肉・豚肉・りんご</t>
  </si>
  <si>
    <t>ブロッコリー、だし(砂糖、水あめ、醤油、その他)／酢酸Ｎａ、調味料(アミノ酸等)、保存料(ポリリジン)、増粘剤(キサンタンガム)、(一部に小麦・大豆を含む)</t>
  </si>
  <si>
    <t>白菜､竹輪､発酵調味料､濃口醤油､おろし生姜/加工でん粉､ｿﾙﾋﾞｯﾄ､酢酸Na､調味料(ｱﾐﾉ酸等)､炭酸Ca､pH調整剤､保存料(ﾎﾟﾘﾘｼﾞﾝ)､ｶﾗﾒﾙ色素､(一部に卵･小麦･大豆･豚肉を含む)</t>
  </si>
  <si>
    <t>ごぼう､豚肉､こんにゃく､煮物だし(醤油､糖類(砂糖､果糖ぶどう糖液糖)､還元水あめ､醗酵調味料､その他)､枝豆､乾しいたけ､調合ごま油､すりごま/糊料(加工でん粉､ｷｻﾝﾀﾝｶﾞﾑ)､酢酸Na､調味料(ｱﾐﾉ酸等)､pH調整剤､ｶﾗﾒﾙ色素､焼成Ca､保存料(ﾎﾟﾘﾘｼﾞﾝ)､(一部に小麦･ごま･大豆･豚肉を含む)</t>
  </si>
  <si>
    <t>南瓜､濃口醤油､発酵調味料､砂糖/酢酸(Na)､ｸﾞﾘｼﾝ､ｶﾗﾒﾙ色素､調味料(ｱﾐﾉ酸等)､(一部に小麦･大豆を含む)</t>
  </si>
  <si>
    <t>海老いなり(魚肉すり身､海老､油揚げ､野菜(玉葱､人参､ｸﾞﾘﾝﾋﾟｰｽ)､その他)､煮物だし(醤油､糖類(砂糖､果糖ぶどう糖液糖)､還元水あめ､醗酵調味料､その他)/酢酸Na､増粘剤(加工でん粉､ｷｻﾝﾀﾝｶﾞﾑ)､調味料(ｱﾐﾉ酸等)､ｶﾗﾒﾙ色素､保存料(ﾎﾟﾘﾘｼﾞﾝ)､ﾄｳｶﾞﾗｼ色素､豆腐用凝固剤､(一部に卵･小麦･えび･かに･大豆を含む)</t>
  </si>
  <si>
    <t>えび・かに・小麦・卵・大豆</t>
  </si>
  <si>
    <t>焼売(玉葱、魚肉すり身、つなぎ(パン粉、卵白、粉末状大豆たん白)、豚脂、かに、豆腐、砂糖、かに風味かまぼこ、食塩、香辛料、皮(小麦粉、菜種油、大豆粉))／加工でん粉、調味料(アミノ酸等)、豆腐用凝固剤、紅麹色素、香料、ｐＨ調整剤、保存料(ポリリジン)、(一部にかに・小麦・卵・大豆・豚肉を含む)</t>
  </si>
  <si>
    <t>かに・小麦・卵・大豆・豚肉</t>
  </si>
  <si>
    <t>胡瓜、生姜、ごま、漬け原材料(醤油、食塩)／調味料(アミノ酸等)、酸味料、保存料(ソルビン酸Ｋ)、甘味料(サッカリンＮａ)、着色料(黄４、青１)、(一部に小麦・大豆・ごまを含む)</t>
  </si>
  <si>
    <t>キャベツ、コーン、ピーマン、蒸し鶏ほぐし身、人参／酢酸（Ｎａ）、調味料（アミノ酸）、グリシン、ｐＨ調整剤、酸化防止剤（ビタミンＣ）、（一部に小麦・鶏肉を含む）_x000D_
食用植物油脂、砂糖、しょうゆ、ごま、醸造酢、食塩、卵黄、しいたけエキス、酵母エキスパウダー／香辛料抽出物、増粘剤(キサンタンガム)、調味料(有機酸等)、甘味料(ステビア)、(一部に小麦・卵・大豆・ごまを含む)</t>
  </si>
  <si>
    <t>小麦・卵・ごま・大豆・鶏肉</t>
  </si>
  <si>
    <t>さつま芋、人参、しいたけ、竹輪、煮物だし（醤油、糖類（砂糖、果糖ぶどう糖液糖）、還元水あめ、醗酵調味料、その他）／加工でん粉、ソルビット、酢酸Ｎａ、調味料（アミノ酸等）、増粘剤（加工でん粉、キサンタンガム）、炭酸Ｃａ、ｐＨ調整剤、保存料（ポリリジン）、カラメル色素、（一部に小麦・卵・大豆・豚肉を含む）</t>
  </si>
  <si>
    <t>たけのこ水煮､乾燥わかめ､煮物だし(醤油､糖類(砂糖､果糖ぶどう糖液糖)､還元水あめ､醗酵調味料､その他)/酢酸Na､増粘剤(加工でん粉､ｷｻﾝﾀﾝｶﾞﾑ)､調味料(ｱﾐﾉ酸等)､ｶﾗﾒﾙ色素､保存料(ﾎﾟﾘﾘｼﾞﾝ)､pH調整剤､(一部に小麦･大豆を含む)</t>
  </si>
  <si>
    <t>ほうれん草、玉葱、チョップドハム、ホワイトソースの素、コンソメ／増粘剤（加工でん粉）、加工でん粉、酢酸Ｎａ、調味料（アミノ酸等）、セルロース、リン酸塩（Ｎａ）、香料、着色料（カラメル、クチナシ、カロチノイド）、保存料（ポリリジン）、ｐＨ調整剤、酸化防止剤（Ｖ．Ｃ）、発色剤（亜硝酸Ｎａ）、酸味料、カゼインＮａ、香辛料抽出物、（一部に小麦・卵・乳成分・大豆・鶏肉・豚肉を含む）</t>
  </si>
  <si>
    <t>カレーソース（玉葱、小麦粉、ラード、その他）、玉葱、スチームチキン／調味料（アミノ酸等）、加工でん粉、カラメル色素、ｐＨ調整剤、ポリリン酸Ｎａ、重曹、保存料（ポリリジン）、（一部に小麦・大豆・鶏肉・バナナ・豚肉・りんごを含む）</t>
  </si>
  <si>
    <t>小麦・大豆・鶏肉・バナナ・豚肉・りんご</t>
  </si>
  <si>
    <t>キャベツ、コーン、ピーマン、チョップドハム、人参／加工でん粉、酢酸（Ｎａ）、調味料（アミノ酸等）、リン酸塩（Ｎａ）、グリシン、ｐＨ調整剤、酸化防止剤（Ｖ．Ｃ）、着色料（クチナシ、カロチノイド）、発色剤（亜硝酸Ｎａ）、カゼインＮａ、香辛料抽出物、（一部に卵・乳成分・大豆・鶏肉・豚肉を含む）_x000D_
食用植物油脂､ﾁｰｽﾞ､醸造酢､砂糖､食塩､にんにく､ﾁｰｽﾞ加工品､濃縮ﾚﾓﾝ果汁､卵黄､香辛料､酵母ｴｷｽ､ｱﾝﾁｮﾋﾞｰｿｰｽ､ｵﾆｵﾝﾊﾟｳﾀﾞｰ､酵母ｴｷｽﾊﾟｳﾀﾞｰ/調味料(ｱﾐﾉ酸等)､増粘剤(ｷｻﾝﾀﾝｶﾞﾑ)､香辛料抽出物､(一部に卵･乳成分･大豆･りんごを含む)</t>
  </si>
  <si>
    <t>卵・乳成分・大豆・鶏肉・豚肉・りんご</t>
  </si>
  <si>
    <t>大根､茄子､れんこん､生姜､しその葉､漬け原材料(食塩､醤油)/調味料(ｱﾐﾉ酸)､酸味料､甘味料(ｻｯｶﾘﾝNa)､保存料(ｿﾙﾋﾞﾝ酸K)､着色料(赤102､黄4､黄5､赤106)､(一部に小麦･大豆を含む)</t>
  </si>
  <si>
    <t>果実(ﾊﾟｲﾝｱｯﾌﾟﾙ､黄もも､みかん)､砂糖･ぶどう糖果糖液糖/ｸｴﾝ酸､(一部にももを含む)</t>
  </si>
  <si>
    <t>もも</t>
  </si>
  <si>
    <t>ハムカツ（チョップドハム（鶏肉、豚肉、でん粉、砂糖、食塩、香辛料）、衣（パン粉、大豆粉、食用油脂））、揚げ油（菜種油）／ｐＨ調整剤、保存料（ポリリジン）、リン酸塩（Ｎａ）、酸化防止剤（Ｖ．Ｃ）、増粘剤（加工でん粉、増粘多糖類）、着色料（コチニール）、調味料（アミノ酸）、発色剤（亜硝酸Ｎａ）、（一部に小麦・大豆・鶏肉・豚肉を含む）</t>
  </si>
  <si>
    <t>小麦・大豆・鶏肉・豚肉</t>
  </si>
  <si>
    <t>南瓜、食用風味油／酢酸(Ｎａ)、グリシン、香料、乳化剤、カロチン色素、(一部に乳成分・大豆を含む)</t>
  </si>
  <si>
    <t>揚げ茄子、ピーマン、中華麻婆ソース（ぶどう糖、みそ、醸造酢、その他）／増粘剤（加工でん粉、タマリンド）、酢酸Ｎａ、カラメル色素、酒精、調味料（アミノ酸等）、保存料（ポリリジン）、（一部に小麦・ごま・大豆・鶏肉・豚肉を含む）</t>
  </si>
  <si>
    <t>じゃが芋､かに風味かまぼこ､玉葱､人参､竹輪､煮物だし(醤油､糖類(砂糖､果糖ぶどう糖液糖)､還元水あめ､醗酵調味料､その他)/加工でん粉､香料､ｿﾙﾋﾞｯﾄ､調味料(ｱﾐﾉ酸等)､酢酸Na､炭酸Ca､着色料(ｺﾁﾆｰﾙ､ｶﾗﾒﾙ､唐辛子)､増粘剤(加工でん粉､ｷｻﾝﾀﾝｶﾞﾑ)､ﾘﾝ酸塩(Na)､pH調整剤､保存料(ﾎﾟﾘﾘｼﾞﾝ)､(一部に卵･小麦･かに･大豆･豚肉を含む)</t>
  </si>
  <si>
    <t>豆腐、鶏肉、かまぼこ、煮物だし(醤油、糖類(砂糖、果糖ぶどう糖液糖）、還元水あめ、醗酵調味料、その他）、乾燥しいたけ／加工でん粉、糊料(加工でん粉、キサンタンガム)、酢酸Ｎａ、調味料(アミノ酸等)、着色料(カラメル、コチニール)、保存料(ポリリジン)、豆腐用凝固剤、乳化剤、(一部に卵・小麦・大豆・鶏肉を含む)</t>
  </si>
  <si>
    <t>マカロニ、塩だれ（水あめ、醤油、食塩、植物油脂、にんにく、その他）、ベーコン、グリンピース／酢酸Ｎａ、調味料（アミノ酸等）、酸化防止剤（Ｖ．Ｃ）、増粘多糖類、加工でん粉、酸味料、リン酸塩（Ｎａ）、保存料（ポリリジン）、くん液、Ｖ．Ｂ１、発色剤（亜硝酸Ｎａ）、コチニール色素、（一部に小麦・卵・乳成分・ごま・大豆・豚肉・ゼラチンを含む）</t>
  </si>
  <si>
    <t>小麦・卵・乳成分・ごま・大豆・豚肉・ゼラチン</t>
  </si>
  <si>
    <t>豚肉､玉葱､人参､ﾁﾝｹﾞﾝ菜､乾燥きくらげ､中華だれ(醤油､蛋白加水分解物､砂糖､食塩､ｵｲｽﾀｰｿｰｽ､畜肉ｴｷｽ､ごま油､紹興酒､香辛料)､/増粘剤(加工でん粉､増粘多糖類)､調味料(ｱﾐﾉ酸等)､ｶﾗﾒﾙ色素､(一部に小麦･大豆･ごま･豚肉を含む)</t>
  </si>
  <si>
    <t>里芋、味付けぽん酢、すりごま、食用調合油（ごま油、大豆油）／酢酸Ｎａ、保存料（ポリリジン）、香料、酸味料、調味料（アミノ酸等）、（一部に小麦・ごま・大豆を含む）</t>
  </si>
  <si>
    <t>大根､人参､竹輪､ひらたけ水煮､濃口醤油､発酵調味料､いんげん､砂糖､風味調味料(かつお)/加工でん粉､ｿﾙﾋﾞｯﾄ､酢酸(Na)､調味料(ｱﾐﾉ酸等)､炭酸Ca､ｸﾞﾘｼﾝ､pH調整剤､ｶﾗﾒﾙ色素､酸化防止剤(ﾋﾞﾀﾐﾝC)､乳酸Ca､(一部に卵･乳成分･小麦･大豆･豚肉を含む)</t>
  </si>
  <si>
    <t>乾燥わかめ､かに風味かまぼこ､ﾄﾞﾚｯｼﾝｸﾞﾀｲﾌﾟ調味料(醸造酢､ぶどう糖果糖液糖､しょうゆ､かつお節だし､その他)/加工でん粉､香料､調味料(ｱﾐﾉ酸)､酢酸(Na)､炭酸Ca､着色料(ｺﾁﾆｰﾙ､唐辛子)､ｸﾞﾘｼﾝ､ﾘﾝ酸塩(Na)､(一部に卵･小麦･かに･さば･大豆を含む)</t>
  </si>
  <si>
    <t>かに・小麦・卵・さば・大豆</t>
  </si>
  <si>
    <t>白菜､油揚げ､発酵調味料､薄口醤油/酢酸Na､酒精､豆腐用凝固剤､保存料(ﾎﾟﾘﾘｼﾞﾝ)､調味料(ｱﾐﾉ酸等)､甘味料(甘草)､(一部に小麦･大豆を含む)</t>
  </si>
  <si>
    <t>スチームチキン、玉葱、南瓜、ミックスベジタブル、薄口醤油、発酵調味料、食用風味油、コンソメ、パセリ粉／加工でん粉、酢酸Ｎａ、調味料（アミノ酸等）、ポリリン酸Ｎａ、酒精、重曹、保存料（ポリリジン）、甘味料（甘草）、カラメル色素、カロチン色素、香料、酸味料、乳化剤、（一部に小麦・乳成分・大豆・鶏肉を含む）</t>
  </si>
  <si>
    <t>ｷｬﾍﾞﾂ､塩だれ(水あめ､醤油､食塩､植物油脂､にんにく､香辛料)/酢酸Na､調味料(ｱﾐﾉ酸等)､酸化防止剤(ﾋﾞﾀﾐﾝC)､酸味料､増粘剤(ｷｻﾝﾀﾝｶﾞﾑ)､保存料(ﾎﾟﾘﾘｼﾞﾝ)､ﾋﾞﾀﾐﾝB1､(一部に小麦･ごま･大豆･ｾﾞﾗﾁﾝを含む)</t>
  </si>
  <si>
    <t>かに入りつみれ（魚肉すり身、でん粉、その他）、人参、煮物だし（醤油、糖類（砂糖、果糖ぶどう糖液糖）、還元水あめ、醗酵調味料、その他）、いんげん／調味料（アミノ酸等）、酢酸Ｎａ、炭酸Ｃａ、ソルビット、増粘剤（加工でん粉、キサンタンガム）、乳化剤、カラメル色素、保存料（ポリリジン）、環状オリゴ糖、カロチノイド色素、香料、（一部にえび・かに・小麦・卵・大豆を含む）</t>
  </si>
  <si>
    <t>鶏だんご、チリソース／加工でん粉、増粘剤(加工でん粉、タマリンド)、調味料(アミノ酸等)、酢酸Ｎａ、保存料(ポリリジン)、パプリカ色素、(一部に小麦・卵・乳成分・ごま・大豆・鶏肉・豚肉を含む)</t>
  </si>
  <si>
    <t>サバ、生姜たれ（醤油、糖類（砂糖、果糖ぶどう糖液糖）、生姜、その他）、濃口醤油、発酵調味料、すりごま／酢酸Ｎａ、増粘剤（加工でん粉、増粘多糖類）、調味料（アミノ酸等）、酸化防止剤（Ｖ．Ｃ）、保存料（ポリリジン、安息香酸Ｎａ）、カラメル色素、香辛料抽出物、（一部に小麦・ごま・さば・大豆を含む）</t>
  </si>
  <si>
    <t>ノルウェー・アイスランド・アイルランド・デンマーク</t>
  </si>
  <si>
    <t>胡瓜、生姜、茄子、しその葉、漬け原材料(醤油、食塩)／調味料(アミノ酸等)、酸味料、香料、保存料(ソルビン酸Ｋ)、甘味料(サッカリンＮａ)、着色料(赤106、赤102)、(一部に小麦・大豆を含む)</t>
  </si>
  <si>
    <t>オムレツ（液卵、でん粉、砂糖、植物油脂、食塩、乾燥卵白、みりん）／リン酸塩（Ｎａ）、調味料（アミノ酸等）、膨張剤、ｐＨ調整剤、カロチノイド色素、保存料（ポリリジン）、（一部に卵・大豆を含む）</t>
  </si>
  <si>
    <t>ｷｬﾍﾞﾂ､玉葱､ﾋﾟｰﾏﾝ､ﾘｵﾅｿｰｾｰｼﾞ､ｺｰﾝ､焼物用調味料(植物油､食塩､その他)/ｿﾙﾋﾞｯﾄ､酢酸(Na)､pH調整剤､調味料(ｱﾐﾉ酸等)､ﾘﾝ酸塩(Na)､ｸﾞﾘｼﾝ､香辛料抽出物､香料､酸化防止剤(ｴﾘｿﾙﾋﾞﾝ酸Na)､発色剤(亜硝酸Na)､酸味料､増粘剤(ｷｻﾝﾀﾝｶﾞﾑ)､乳化剤､(一部に小麦･さば･大豆･豚肉を含む)</t>
  </si>
  <si>
    <t>小麦・さば・大豆・豚肉</t>
  </si>
  <si>
    <t>チンゲン菜、えのき茸水煮、発酵調味料、濃口醤油、調合ごま油／酢酸Ｎａ、ｐＨ調整剤、カラメル色素、保存料(ポリリジン)、調味料(アミノ酸等)、(一部に小麦・ごま・大豆を含む)</t>
  </si>
  <si>
    <t>大根､人参､調味酢(ぶどう糖果糖液糖､醸造酢､食塩)､きざみ昆布､油揚げ/酢酸(Na)､ｸﾞﾘｼﾝ､豆腐用凝固剤､調味料(ｱﾐﾉ酸等)､(一部に大豆を含む)</t>
  </si>
  <si>
    <t>牛肉、人参、いんげん、煮物だし(醤油、糖類(砂糖、果糖ぶどう糖液糖)、還元水あめ、醗酵調味料、その他)／トレハロース、糊料(加工でん粉、キサンタンガム)、酢酸Ｎａ、ｐＨ調整剤、調味料(アミノ酸等)、焼成Ｃａ、カラメル色素、保存料(ポリリジン)、(一部に小麦・牛肉・大豆を含む)</t>
  </si>
  <si>
    <t>メキシコ</t>
  </si>
  <si>
    <t>干ひじき､ｺｰﾝ､ﾄﾞﾚｯｼﾝｸﾞﾀｲﾌﾟ調味料(醸造酢､ぶどう糖果糖液糖､醤油､米発酵調味料､その他)/pH調整剤､保存料(ﾎﾟﾘﾘｼﾞﾝ)､甘味料(ｽﾃﾋﾞｱ)､増粘剤(ｷｻﾝﾀﾝｶﾞﾑ)､調味料(ｱﾐﾉ酸等)､(一部に小麦･ごま･大豆を含む)</t>
  </si>
  <si>
    <t xml:space="preserve">厚揚げ、人参、ふき水煮、煮物だし（醤油、糖類（砂糖、果糖ぶどう糖液糖）、還元水あめ、醗酵調味料、その他）／加工でん粉、豆腐用凝固剤、酢酸Ｎａ、増粘剤（加工でん粉、キサンタンガム）、調味料（アミノ酸等）、ｐＨ調整剤、保存料（ポリリジン）、酸化防止剤（ビタミンＣ）、着色料（カラメル、黄4、青1）、(一部に小麦・大豆を含む)_x000D_
</t>
  </si>
  <si>
    <t>ｷｬﾍﾞﾂ､たくあん漬け､発酵調味料､すりごま､薄口醤油/酢酸Na､調味料(ｱﾐﾉ酸等)､酒精､保存料(ﾎﾟﾘﾘｼﾞﾝ)､甘味料(甘草､ｻｯｶﾘﾝNa)､黄色4号､酸味料､乳酸Ca､(一部に小麦･ごま･大豆を含む)</t>
  </si>
  <si>
    <t>スチームチキン、キャベツ、たれ（味噌、砂糖、醤油、発酵調味料）、人参、ピーマン／加工でん粉、酢酸Ｎａ、調味料（アミノ酸等）、ポリリン酸Ｎａ、重曹、増粘多糖類、保存料（ポリリジン）、（一部に小麦・大豆・鶏肉を含む）</t>
  </si>
  <si>
    <t>ほうれん草、しらす干し、発酵調味料、濃口醤油／酢酸Ｎａ、調味料（アミノ酸等）、保存料（ポリリジン、安息香酸Ｎａ）、カラメル色素、（一部に小麦・大豆を含む</t>
  </si>
  <si>
    <t>南瓜、鶏肉、濃口醤油、発酵調味料、砂糖／酢酸(Ｎａ)、増粘多糖類、グリシン、カラメル色素、調味料(アミノ酸等)、(一部に小麦・大豆・鶏肉を含む)</t>
  </si>
  <si>
    <t>たけのこ水煮､煮物だし(醤油､糖類(砂糖､果糖ぶどう糖液糖)､還元水あめ､醗酵調味料､その他)､かつお削りぶし/酢酸Na､増粘剤(加工でん粉､ｷｻﾝﾀﾝｶﾞﾑ)､調味料(ｱﾐﾉ酸等)､保存料(ﾎﾟﾘﾘｼﾞﾝ)､ｶﾗﾒﾙ色素､pH調整剤､(一部に小麦･大豆を含む)</t>
  </si>
  <si>
    <t>大根､人参､煮物だし(醤油､糖類(砂糖､果糖ぶどう糖液糖)､還元水あめ､醗酵調味料､その他)､油揚げ､調合ごま油､すりごま/酢酸Na､増粘剤(加工でん粉､ｷｻﾝﾀﾝｶﾞﾑ)､調味料(ｱﾐﾉ酸等)､豆腐用凝固剤､ｶﾗﾒﾙ色素､保存料(ﾎﾟﾘﾘｼﾞﾝ)､(一部に小麦･ごま･大豆を含む)</t>
  </si>
  <si>
    <t>ｼﾏﾎｯｹ､発酵調味料､濃口醤油､柚子皮/酢酸Na､増粘多糖類､ｶﾗﾒﾙ色素､保存料(ﾎﾟﾘﾘｼﾞﾝ)､塩化K､調味料(ｱﾐﾉ酸等)､(一部に小麦･大豆を含む)</t>
  </si>
  <si>
    <t>人参､発酵調味料､砂糖､薄口醤油/酢酸(Na)､酒精､ｸﾞﾘｼﾝ､調味料(ｱﾐﾉ酸等)､甘味料(甘草)､(一部に小麦･大豆を含む)</t>
  </si>
  <si>
    <t>いか団子（魚肉、キャベツ、玉葱、いか、その他）、煮物だし（醤油、糖類（砂糖、果糖ぶどう糖液糖）、還元水あめ、醗酵調味料、その他）／加工でん粉、調味料（アミノ酸等）、ｐＨ調整剤、酢酸Ｎａ、増粘剤（加工でん粉、キサンタンガム）、保存料（ポリリジン）、カラメル色素、（一部に小麦・卵・いか・大豆を含む）</t>
  </si>
  <si>
    <t>小麦・卵・いか・大豆</t>
  </si>
  <si>
    <t>玉葱、乾燥しいたけ、ひらたけ水煮、牛肉、こんにゃく、煮物だし(醤油、糖類(砂糖、果糖ぶどう糖液糖)、還元水あめ、醗酵調味料、その他)、ねぎ／トレハロース、糊料(加工でん粉、キサンタンガム)、酢酸Ｎａ、ｐＨ調整剤、調味料(アミノ酸等)、水酸化Ｃａ、焼成Ｃａ、カラメル色素、保存料(ポリリジン)、酸化防止剤(ビタミンＣ)、乳酸Ｃａ、(一部に小麦・牛肉・大豆を含む)</t>
  </si>
  <si>
    <t>しろ菜、油揚げ、発酵調味料、濃口醤油、すりごま、食用調合油（ごま油、大豆油）／酢酸Ｎａ、豆腐用凝固剤、保存料（ポリリジン、安息香酸Ｎａ）、カラメル色素、調味料（アミノ酸等）、（一部に小麦・ごま・大豆を含む）</t>
  </si>
  <si>
    <t>ｺﾛｯｹ(野菜(ばれいしょ､人参)､砂糖､香辛料､衣(ﾊﾟﾝ粉､小麦粉､ｺｰﾝﾌﾗﾜｰ､食塩))､揚げ油(大豆油)/調味料(ｱﾐﾉ酸等)､増粘剤(ｸﾞｧｰｶﾞﾑ)､ﾊﾟﾌﾟﾘｶ色素､pH調整剤､保存料(ﾎﾟﾘﾘｼﾞﾝ)､(一部に大豆･小麦を含む)</t>
  </si>
  <si>
    <t>じゃが芋、ウインナーソーセージ、人参、塩だれ（水あめ、醤油、食塩、植物油脂、にんにく、その他）／調味料（アミノ酸等）、酢酸Ｎａ、リン酸塩（Ｎａ）、酸化防止剤（Ｖ．Ｃ）、保存料（ソルビン酸、ポリリジン）、くん液、酸味料、増粘剤（キサンタンガム）、ｐＨ調整剤、発色剤（亜硝酸Ｎａ）、Ｖ．Ｂ１、（一部に小麦・卵・乳成分・牛肉・ごま・大豆・鶏肉・豚肉・ゼラチンを含む）</t>
  </si>
  <si>
    <t>小麦・卵・乳成分・牛肉・ごま・大豆・鶏肉・豚肉・ゼラチン</t>
  </si>
  <si>
    <t>竹輪、れんこん水煮、玉葱、中華麻婆ソース（ぶどう糖、みそ、醸造酢、その他）、ピーマン／加工でん粉、ソルビット、酢酸Ｎａ、炭酸Ｃａ、調味料（アミノ酸等）、カラメル色素、酒精、ｐＨ調整剤、保存料（ポリリジン）、酸化防止剤（ビタミンＣ）、メタリン酸Ｎａ、漂白剤（亜硫酸塩）、増粘剤（タマリンド、加工でん粉）、(一部に卵・小麦・ごま・大豆・鶏肉・豚肉を含む)</t>
  </si>
  <si>
    <t>小麦・卵・ごま・大豆・鶏肉・豚肉</t>
  </si>
  <si>
    <t>玉葱、スチームチキン、液卵、煮物だし（醤油、糖類（砂糖、果糖ぶどう糖液糖）、還元水あめ、醗酵調味料、その他）、いんげん／加工でん粉、酢酸Ｎａ、調味料（アミノ酸等）、増粘剤（加工でん粉、キサンタンガム）、ポリリン酸Ｎａ、重曹、カラメル色素、保存料（ポリリジン）、（一部に小麦・卵・大豆・鶏肉を含む）</t>
  </si>
  <si>
    <t>干ひじき､大豆水煮､煮物だし(醤油､糖類(砂糖､果糖ぶどう糖液糖)､還元水あめ､醗酵調味料､その他)/酢酸Na､増粘剤(加工でん粉､ｷｻﾝﾀﾝｶﾞﾑ)､調味料(ｱﾐﾉ酸等)､塩化Ca､酸味料､ｶﾗﾒﾙ色素､保存料(ﾎﾟﾘﾘｼﾞﾝ)､(一部に小麦･大豆を含む)</t>
  </si>
  <si>
    <t>人参、えのき茸水煮、麩、煮物だし（醤油、糖類（砂糖、果糖ぶどう糖液糖）、還元水あめ、醗酵調味料、その他）／酢酸Ｎａ、増粘剤（加工でん粉、キサンタンガム）、調味料（アミノ酸等）、ｐＨ調整剤、カラメル色素、保存料（ポリリジン）、酸化防止剤（Ｖ．Ｅ）、（一部に小麦・大豆を含む）</t>
  </si>
  <si>
    <t>大豆水煮､玉葱､豚肉､人参､ﾄﾏﾄｿｰｽ､ｺﾝｿﾒ/安定剤(加工でん粉)､酢酸Na､調味料(ｱﾐﾉ酸等)､pH調整剤､酸味料､保存料(ﾎﾟﾘﾘｼﾞﾝ)､焼成Ca､ｶﾗﾒﾙ色素､(一部に乳成分･小麦･大豆･鶏肉･豚肉を含む)</t>
  </si>
  <si>
    <t>揚げかまぼこ、煮物だし（醤油、糖類（砂糖、果糖ぶどう糖液糖）、還元水あめ、醗酵調味料、その他）／加工でん粉、ソルビット、調味料（アミノ酸等）、酢酸Ｎａ、増粘剤（加工でん粉、キサンタンガム）、カラメル色素、保存料（ポリリジン）、（一部に小麦・卵・大豆を含む）</t>
  </si>
  <si>
    <t>ｷｬﾍﾞﾂ､玉葱､ﾋﾟｰﾏﾝ､ﾘｵﾅｿｰｾｰｼﾞ､ｺｰﾝ､山椒風味ｵｲﾙ(植物油､食塩､その他)/ｿﾙﾋﾞｯﾄ､酢酸(Na)､pH調整剤､調味料(ｱﾐﾉ酸等)､ﾘﾝ酸塩(Na)､ｸﾞﾘｼﾝ､酸化防止剤(ｴﾘｿﾙﾋﾞﾝ酸Na)､発色剤(亜硝酸Na)､増粘剤(ｷｻﾝﾀﾝｶﾞﾑ)､乳化剤､(一部に小麦･ごま･大豆･鶏肉･豚肉を含む)</t>
  </si>
  <si>
    <t>里芋、だし（砂糖、水あめ、醤油、その他）／酢酸Ｎａ、調味料（アミノ酸等）、増粘剤（キサンタンガム）、保存料（ポリリジン）、（一部に小麦・大豆を含む）</t>
  </si>
  <si>
    <t>スパゲティ、ツナフレーク、薄口醤油、発酵調味料、グリンピース／酢酸Ｎａ、酒精、保存料（ポリリジン）、調味料（アミノ酸等）、甘味料（甘草）、（一部に小麦・大豆を含む）</t>
  </si>
  <si>
    <t xml:space="preserve">メンチカツ(玉葱、食肉(鶏肉、牛肉)、粒状植物性たん白、つなぎ(パン粉、でん粉)、砂糖、コチジャン、醤油、豚脂、濃縮りんご果汁、食塩、濃縮なし果汁、植物油脂、香辛料、衣(パン粉、小麦粉、でん粉、植物油脂、粉末状植物性たん白))、揚げ油(大豆油)／加工でん粉、調味料(アミノ酸等)、炭酸Ｃａ、乳化剤、リン酸塩(Ｎａ)、着色料(カラメル、アナトー)、ｐＨ調整剤、保存料(ポリリジン)、(一部に小麦・乳成分・牛肉・ごま・大豆・鶏肉・豚肉・りんごを含む)_x000D_
</t>
  </si>
  <si>
    <t>小麦・乳成分・牛肉・ごま・大豆・鶏肉・豚肉・りんご</t>
  </si>
  <si>
    <t>ごぼう､合わせ調味料(食用植物油脂､醤油､醸造酢､鶏卵､砂糖､食塩､かつおｴｷｽ､発酵調味料)､砂糖､醤油､ごま､ごま油､乳たん白､食塩､卵白粉末､七味唐辛子/調味料(ｱﾐﾉ酸等)､増粘多糖類､香辛料抽出物､(一部に小麦･大豆･乳成分･卵･ごまを含む)</t>
  </si>
  <si>
    <t>小麦・卵・乳成分・ごま・大豆</t>
  </si>
  <si>
    <t>ｷｬﾍﾞﾂ､人参､調味酢(ぶどう糖果糖液糖､醸造酢､食塩)､錦糸卵､ﾚﾓﾝ果汁/酢酸(Na)､加工でん粉､ｸﾞﾘｼﾝ､増粘多糖類､調味料(ｱﾐﾉ酸等)､香料､(一部に卵･大豆を含む)</t>
  </si>
  <si>
    <t>じゃが芋､玉葱､人参､ひらたけ水煮､ｸﾞﾘﾝﾋﾟｰｽ､ﾎﾜｲﾄｿｰｽの素､ｺﾝｿﾒ/酢酸Na､調味料(ｱﾐﾉ酸等)､ｾﾙﾛｰｽ､pH調整剤､香料､加工でん粉､保存料(ﾎﾟﾘﾘｼﾞﾝ)､酸化防止剤(ﾋﾞﾀﾐﾝC)､ｶﾗﾒﾙ色素､酸味料､乳酸Ca､増粘剤(加工でん粉)､(一部に乳成分･小麦･大豆･鶏肉を含む)</t>
  </si>
  <si>
    <t>れんこん水煮､小松菜､生姜たれ(醤油､糖類(砂糖､果糖ぶどう糖液糖)､生姜､食塩､醸造酢､味噌､ｼﾞﾝｼﾞｬｰﾍﾟｰｽﾄ､植物油脂､香味油､ごま､香辛料)/増粘剤(加工でん粉､ｷｻﾝﾀﾝｶﾞﾑ)､調味料(ｱﾐﾉ酸)､pH調整剤､酸化防止剤(ﾋﾞﾀﾐﾝC)､ﾒﾀﾘﾝ酸Na､保存料(ﾎﾟﾘﾘｼﾞﾝ)､漂白剤(亜硫酸塩)､ｶﾗﾒﾙ色素､香辛料抽出物､(一部に小麦･ごま･大豆を含む)</t>
  </si>
  <si>
    <t>しんじょ（豆腐、魚肉すり身、野菜（人参、玉葱、枝豆）、植物油、豆乳、粉末状植物性たん白、水煮れんこん、砂糖、食塩、かつお風味調味料、ひじき）／加工でん粉、調味料（アミノ酸等）、紅麹色素、ｐＨ調整剤、保存料（ポリリジン）、（一部にさば・大豆を含む）</t>
  </si>
  <si>
    <t>さば・大豆</t>
  </si>
  <si>
    <t>ｱｶｳｵ､てり焼きのたれ(醤油､砂糖､米発酵調味料､その他)/酢酸Na､保存料(ﾎﾟﾘﾘｼﾞﾝ)､酸化防止剤(ﾋﾞﾀﾐﾝC)､増粘剤(加工でん粉)､(一部に小麦･大豆を含む)</t>
  </si>
  <si>
    <t>しろ菜、かまぼこ、発酵調味料、濃口醤油、かつお削りぶし／加工でん粉、調味料（アミノ酸等）、酢酸Ｎａ、保存料（ポリリジン、安息香酸Ｎａ）、カラメル色素、コチニール色素、（一部に小麦・卵・大豆を含む）</t>
  </si>
  <si>
    <t>マカロニ、マヨネーズ、ツナフレーク、グリンピース、調味酢（ぶどう糖果糖液糖、醸造酢、その他）、味付け塩こしょう／ｐＨ調整剤、調味料（アミノ酸等）、保存料（ポリリジン）、香辛料抽出物、（一部に小麦・卵・大豆を含む）</t>
  </si>
  <si>
    <t>さつま芋、鶏肉、玉葱、人参、トマトケチャップ、煮物だし（醤油、糖類（砂糖、果糖ぶどう糖液糖）、還元水あめ、醗酵調味料、その他）、コンソメ／酢酸Ｎａ、調味料（アミノ酸等）、増粘剤（加工でん粉、キサンタンガム）、保存料（ポリリジン）、カラメル色素、酸味料、（一部に小麦・乳成分・大豆・鶏肉を含む）</t>
  </si>
  <si>
    <t>おくら､発酵調味料､濃口醤油､すりごま/酢酸Na､ｶﾗﾒﾙ色素､保存料(ﾎﾟﾘﾘｼﾞﾝ)､調味料(ｱﾐﾉ酸等)､(一部に小麦･ごま･大豆を含む)</t>
  </si>
  <si>
    <t>切り干し大根(大根(中国産))、油揚げ、にんじん、しょうゆ、砂糖、風味調味料／酢酸Ｎａ、調味料(アミノ酸等)、グリシン、(一部に小麦・大豆を含む)</t>
  </si>
  <si>
    <t>オムレツ(鶏卵、トマト・ピューレづけ、玉葱、トマトケチャップ、砂糖、植物油脂、人参、タピオカでんぷん、食塩、かつお節エキス、オリーブオイル、とうもろこし)／加工でん粉、甘味料(ソルビット)、調味料(アミノ酸等)、ｐＨ調整剤、保存料(ポリリジン)、カロチノイド色素、(一部に小麦・卵・大豆を含む)</t>
  </si>
  <si>
    <t>ｸﾞﾘﾝﾋﾟｰｽ､塩だれ(水あめ､醤油､食塩､植物油脂､にんにく､香辛料)/酢酸(Na)､調味料(ｱﾐﾉ酸等)､酸化防止剤(ﾋﾞﾀﾐﾝC)､ｸﾞﾘｼﾝ､酸味料､増粘剤(ｷｻﾝﾀﾝｶﾞﾑ)､ﾋﾞﾀﾐﾝB1､(一部に小麦･ごま･大豆･ｾﾞﾗﾁﾝを含む)</t>
  </si>
  <si>
    <t>ﾁﾝｹﾞﾝ菜､かに風味かまぼこ､発酵調味料､濃口醤油､薄口醤油/加工でん粉､香料､調味料(ｱﾐﾉ酸等)､酢酸Na､炭酸Ca､着色料(ｺﾁﾆｰﾙ､ｶﾗﾒﾙ､唐辛子)､酒精､ﾘﾝ酸塩(Na)､保存料(ﾎﾟﾘﾘｼﾞﾝ)､甘味料(甘草)､(一部に卵･小麦･かに･大豆を含む)</t>
  </si>
  <si>
    <t>大根､豚肉､濃口醤油､発酵調味料､砂糖､風味調味料(かつお)/安定剤(加工でん粉)､酢酸(Na)､調味料(ｱﾐﾉ酸等)､pH調整剤､ｸﾞﾘｼﾝ､ｶﾗﾒﾙ色素､焼成Ca､(一部に乳成分･小麦･大豆･豚肉を含む)</t>
  </si>
  <si>
    <t>ｷｬﾍﾞﾂ､玉葱､とうもろこし､ﾏﾖﾈｰｽﾞ､人参､ﾄﾞﾚｯｼﾝｸﾞ(植物油脂､ぶどう糖果糖液糖､醸造酢､食塩､卵黄､ｵﾆｵﾝｴｷｽ､濃縮ﾊﾟｲﾝｱｯﾌﾟﾙ果汁､濃縮ﾚﾓﾝ果汁)､砂糖､食塩/増粘剤(加工でん粉)､酢酸Na､ｸﾞﾘｼﾝ､調味料(ｱﾐﾉ酸等)､香辛料抽出物､香料､(一部に卵･大豆を含む)</t>
  </si>
  <si>
    <t>白菜､きざみ昆布､浅漬けの素(食塩､乳糖､砂糖､ﾃﾞｷｽﾄﾘﾝ､その他)/ﾄﾚﾊﾛｰｽ､酢酸､酸味料､調味料(ｱﾐﾉ酸等)､(一部に乳成分を含む)</t>
  </si>
  <si>
    <t>乳成分</t>
  </si>
  <si>
    <t>ほうれん草､牛肉､人参､煮物だし(醤油､糖類(砂糖､果糖ぶどう糖液糖)､還元水あめ､醗酵調味料､その他)/ﾄﾚﾊﾛｰｽ､糊料(加工でん粉､ｷｻﾝﾀﾝｶﾞﾑ)､酢酸Na､pH調整剤､調味料(ｱﾐﾉ酸等)､焼成Ca､ｶﾗﾒﾙ色素､保存料(ﾎﾟﾘﾘｼﾞﾝ)､(一部に小麦･牛肉･大豆を含む)</t>
  </si>
  <si>
    <t>こんにゃく､煮物だし(醤油､糖類(砂糖､果糖ぶどう糖液糖)､還元水あめ､醗酵調味料､その他)､調合ごま油､すりごま/酢酸Na､増粘剤(加工でん粉､ｷｻﾝﾀﾝｶﾞﾑ)､調味料(ｱﾐﾉ酸等)､ｶﾗﾒﾙ色素､保存料(ﾎﾟﾘﾘｼﾞﾝ)､(一部に小麦･ごま･大豆を含む)</t>
  </si>
  <si>
    <t>じゃが芋､人参､しいたけ､さつま揚げ､濃口醤油､発酵調味料､いんげん､砂糖/酢酸(Na)､ｸﾞﾘｼﾝ､ｶﾗﾒﾙ色素､調味料(ｱﾐﾉ酸等)､(一部に小麦･大豆を含む)</t>
  </si>
  <si>
    <t>大根､漬け原材料(食塩)/酸味料､調味料(ｱﾐﾉ酸等)､甘味料(ｻｯｶﾘﾝNa)､着色料(赤106､赤102)</t>
  </si>
  <si>
    <t>南瓜､すりごま､濃口醤油､発酵調味料､砂糖/酢酸(Na)､ｸﾞﾘｼﾝ､ｶﾗﾒﾙ色素､調味料(ｱﾐﾉ酸等)､(一部に小麦･ごま･大豆を含む)</t>
  </si>
  <si>
    <t>グリルチキン(鶏肉(もも)、植物油脂、生姜ペースト、小麦粉、食塩、粉あめ、粉末状植物性たん白、香辛料、米粉、揚げ油(パーム油))／加工でん粉、調味料(アミノ酸)、ポリリン酸Ｎａ、キシロース、ｐＨ調整剤、保存料(ポリリジン)、(一部に小麦・卵・乳成分・大豆・鶏肉を含む)</t>
  </si>
  <si>
    <t>ｽﾊﾟｹﾞﾃｨ､ｺﾝｿﾒ､ﾊﾟｾﾘ粉/酢酸Na､調味料(ｱﾐﾉ酸等)､ｶﾗﾒﾙ色素､酸味料､保存料(ﾎﾟﾘﾘｼﾞﾝ)､(一部に乳成分･小麦･大豆･鶏肉を含む)</t>
  </si>
  <si>
    <t>大根、乾燥わかめ、人参、チョップドハム／加工でん粉、酢酸（Ｎａ）、調味料（アミノ酸等）、リン酸塩（Ｎａ）、グリシン、ｐＨ調整剤、酸化防止剤（Ｖ．Ｃ）、着色料（クチナシ、カロチノイド）、発色剤（亜硝酸Ｎａ）、カゼインＮａ、香辛料抽出物、（一部に卵・乳成分・大豆・鶏肉・豚肉を含む）_x000D_
醤油､ぶどう糖果糖液糖､醸造酢､米発酵調味料､食塩､ごま､ｵｲｽﾀｰｿｰｽ､豆板醤､にんにく､ほたてｴｷｽﾊﾟｳﾀﾞｰ､ﾎﾟｰｸｴｷｽﾊﾟｳﾀﾞｰ､香辛料/調味料(ｱﾐﾉ酸等)､増粘剤(ｷｻﾝﾀﾝｶﾞﾑ)､ｶﾗﾒﾙ色素､調味料､(一部に乳成分･小麦･ごま･大豆･豚肉を含む)</t>
  </si>
  <si>
    <t>すり身高野巻(凍り豆腐、魚肉すり身、野菜(枝豆、人参)、その他)、れんこん、しいたけ、煮物だし(醤油、糖類(砂糖、果糖ぶどう糖液糖)、還元水あめ、醗酵調味料、その他)／酢酸Ｎａ、増粘剤(加工でん粉、キサンタンガム)、調味料(アミノ酸等)、保存料(ポリリジン)、カラメル色素、豆腐用凝固剤、膨張剤、(一部に小麦・卵・大豆を含む)</t>
  </si>
  <si>
    <t>春菊、人参、発酵調味料、濃口醤油／酢酸Ｎａ、調味料（アミノ酸等）、保存料（ポリリジン、安息香酸Ｎａ）、カラメル色素、（一部に小麦・大豆を含む）</t>
  </si>
  <si>
    <t>たけのこ水煮、ピーマンミックス、中華調味料（糖類（ぶどう糖果糖液糖、水飴、砂糖）、醤油、醸造酢、オイスターエキス、その他）／酢酸Ｎａ、カラメル色素、保存料（ポリリジン）、ｐＨ調整剤、増粘剤（タマリンド、加工でん粉）、調味料（アミノ酸等）、（一部に小麦・大豆・鶏肉・豚肉・魚醤（魚介類）を含む）</t>
  </si>
  <si>
    <t>小麦・大豆・鶏肉・豚肉・魚介類</t>
  </si>
  <si>
    <t xml:space="preserve">白菜､玉葱､八宝菜のたれ(糖類(ぶどう糖､還元水あめ)､醤油､その他)､豚肉､人参､厚揚げ､いか､しいたけ､さやえんどう/酢酸Na､糊料(加工でん粉､増粘多糖類)､ﾄﾚﾊﾛｰｽ､ｿﾙﾋﾞｯﾄ､豆腐用凝固剤､pH調整剤､保存料(ﾎﾟﾘﾘｼﾞﾝ)､調味料(ｱﾐﾉ酸等)､焼成Ca､香辛料､塩化K､(一部に小麦･いか･ごま･大豆･鶏肉･豚肉を含む)_x000D_
</t>
  </si>
  <si>
    <t>小麦・いか・ごま・大豆・鶏肉・豚肉</t>
  </si>
  <si>
    <t xml:space="preserve">ｷｬﾍﾞﾂ､蒸し鶏ほぐし身､ｽｲｰﾄｺｰﾝ､赤ﾋﾟｰﾏﾝ/酢酸(Na)､調味料(ｱﾐﾉ酸)､ｸﾞﾘｼﾝ､pH調整剤､酸化防止剤(ﾋﾞﾀﾐﾝC)､(一部に小麦･鶏肉を含む)_x000D_
醤油､砂糖類(砂糖､ぶどう糖果糖液糖)､食用植物油脂､ﾋﾟｰﾅｯﾂ､醸造酢､長ねぎ酢漬､ごま､しょうが､ｶﾞｰﾘｯｸﾍﾟｰｽﾄ､豆板醤､食塩､酵母ｴｷｽﾊﾟｳﾀﾞｰ/調味料(ｱﾐﾉ酸等)､増粘剤(ｷｻﾝﾀﾝｶﾞﾑ)､香辛料抽出物､(一部に小麦･大豆･ごま･りんご･落花生を含む)_x000D_
</t>
  </si>
  <si>
    <t>小麦・落花生・ごま・大豆・鶏肉・りんご</t>
  </si>
  <si>
    <t>さつま芋、玉葱、豚肉加工品（豚肉）、人参、濃口醤油、発酵調味料、砂糖／酢酸（Ｎａ）、安定剤（加工でん粉）、グリシン、ｐＨ調整剤、調味料（アミノ酸等）、カラメル色素、焼成Ｃａ、保存料（安息香酸Ｎａ）、（一部に小麦・大豆・豚肉を含む）</t>
  </si>
  <si>
    <t>ごぼう､れんこん水煮､調味酢(ぶどう糖果糖液糖､醸造酢､食塩)/酢酸(Na)､ｸﾞﾘｼﾝ､pH調整剤､酸化防止剤(ﾋﾞﾀﾐﾝC)､ﾒﾀﾘﾝ酸Na､漂白剤(亜硫酸塩)､調味料(ｱﾐﾉ酸等)</t>
  </si>
  <si>
    <t>中国、中国製造</t>
  </si>
  <si>
    <t>大根､調味酢(ぶどう糖果糖液糖､醸造酢､食塩)､すりごま､柚子皮/酢酸(Na)､ｸﾞﾘｼﾝ､調味料(ｱﾐﾉ酸等)､(一部にごまを含む)</t>
  </si>
  <si>
    <t>ごま</t>
  </si>
  <si>
    <t>コロッケ（南瓜、じゃが芋、砂糖、食塩、香辛料、衣（パン粉、小麦粉、米粉））、揚げ油（菜種油）／調味料（アミノ酸）、増粘剤（グァーガム）、カロチノイド色素、ｐＨ調整剤、保存料（ポリリジン）、（一部に小麦・乳成分を含む）</t>
  </si>
  <si>
    <t>小麦・乳成分</t>
  </si>
  <si>
    <t>きのこ水煮（ひらたけ、白ひらたけ、しいたけ）、中華だれ（醤油、たん白加水分解物、砂糖、食塩、オイスターソース、畜肉エキス、ごま油、紹興酒、香辛料）／調味料（アミノ酸等）、酢酸（Ｎａ）、ｐＨ調整剤、増粘剤（加工でん粉、キサンタンガム）、酸化防止剤（ビタミンＣ）、グリシン、カラメル色素、漂白剤（亜硫酸塩）、(一部に小麦・ごま・大豆・豚肉を含む)</t>
  </si>
  <si>
    <t>大根､調味酢(ぶどう糖果糖液糖､醸造酢､食塩)､人参､おくら､油揚げ/酢酸(Na)､ｸﾞﾘｼﾝ､豆腐用凝固剤､調味料(ｱﾐﾉ酸等)､(一部に大豆を含む)</t>
  </si>
  <si>
    <t>揚げ茄子、鶏肉、中華麻婆ソース（ぶどう糖、みそ、醸造酢、その他）、グリンピース／増粘剤（加工でん粉、タマリンド）、酢酸Ｎａ、カラメル色素、酒精、調味料（アミノ酸等）、保存料（ポリリジン）、（一部に小麦・ごま・大豆・鶏肉・豚肉を含む）</t>
  </si>
  <si>
    <t>ほうれん草､ｺｰﾝ､食用風味油､ｺﾝｿﾒ/酢酸(Na)､調味料(ｱﾐﾉ酸等)､ｸﾞﾘｼﾝ､ｶﾗﾒﾙ色素､酸味料､ｶﾛﾁﾝ色素､香料､乳化剤､(一部に乳成分･小麦･大豆･鶏肉を含む)</t>
  </si>
  <si>
    <t>きざみ昆布、かまぼこ、煮物だし(醤油、糖類(砂糖、果糖ぶどう糖液糖)、還元水あめ、醗酵調味料、その他)、油揚げ、植物油脂／加工でん粉、酢酸(Ｎａ)、調味料(アミノ酸等)、増粘剤(加工でん粉、キサンタンガム)、豆腐用凝固剤、着色料(カラメル、コチニール)、保存料(ポリリジン)、(一部に卵・小麦・大豆を含む)</t>
  </si>
  <si>
    <t>白菜、豚肉、玉葱、キムチだれ(豆板醤、にんにく、味噌、砂糖、米発酵調味料、その他)／ｐＨ調整剤、安定剤(加工でん粉)、調味料(アミノ酸等)、増粘剤(増粘多糖類、加工でん粉)、カロチノイド色素、焼成Ｃａ、保存料(ポリリジン)、(一部に小麦・えび・かに・ごま・大豆・鶏肉・豚肉・りんごを含む)</t>
  </si>
  <si>
    <t>えび・かに・小麦・ごま・大豆・鶏肉・豚肉・りんご</t>
  </si>
  <si>
    <t>小松菜、人参、ごま和えの素（すりごま、砂糖、粉末しょうゆ、白ごま、その他）、すりごま、砂糖、濃口醤油／加工でん粉、酢酸Ｎａ、調味料（アミノ酸等）、保存料（ポリリジン、安息香酸Ｎａ）、カラメル色素、（一部に小麦・乳成分・ごま・さば・大豆・鶏肉を含む）</t>
  </si>
  <si>
    <t>大豆水煮、玉葱、ベーコン、ブイヨン、食用風味油、コンソメ／調味料（アミノ酸等）、酢酸Ｎａ、加工でん粉、酸味料、塩化Ｃａ、リン酸塩（Ｎａ）、増粘多糖類、保存料（ポリリジン）、カラメル色素、くん液、酸化防止剤（Ｖ．Ｃ）、発色剤（亜硝酸Ｎａ）、コチニール色素、カロチン色素、香料、乳化剤、（一部に小麦・卵・乳成分・牛肉・大豆・鶏肉・豚肉を含む）</t>
  </si>
  <si>
    <t>小麦・卵・乳成分・牛肉・大豆・鶏肉・豚肉</t>
  </si>
  <si>
    <t>砂糖､春雨､人参､醸造酢(穀物酢､りんご酢)､ごま油､干しきくらげ､食塩､酵母ｴｷｽ/増粘剤(ｷｻﾝﾀﾝｶﾞﾑ)､(一部にごま･りんごを含む)</t>
  </si>
  <si>
    <t>ごま・りんご</t>
  </si>
  <si>
    <t>じゃが芋､塩だれ(水あめ､醤油､食塩､植物油脂､にんにく､香辛料)/酢酸(Na)､調味料(ｱﾐﾉ酸等)､酸化防止剤(ﾋﾞﾀﾐﾝC)､ｸﾞﾘｼﾝ､酸味料､増粘剤(ｷｻﾝﾀﾝｶﾞﾑ)､ﾋﾞﾀﾐﾝB1､(一部に小麦･ごま･大豆･ｾﾞﾗﾁﾝを含む)</t>
  </si>
  <si>
    <t>スチームチキン、玉葱、れんこん水煮、さつま芋、生姜たれ（醤油、糖類（砂糖、果糖ぶどう糖液糖）、生姜、その他）、発酵調味料／加工でん粉、酢酸Ｎａ、調味料（アミノ酸）、増粘剤（加工でん粉、増粘多糖類）、ポリリン酸Ｎａ、酸化防止剤（Ｖ．Ｃ）、重曹、保存料（ポリリジン）、ｐＨ調整剤、カラメル色素、漂白剤（亜硫酸塩）、香辛料抽出物、（一部に小麦・ごま・大豆・鶏肉を含む）</t>
  </si>
  <si>
    <t>ほうれん草、玉葱、人参、コーン、チョップドハム／加工でん粉、酢酸（Ｎａ）、調味料（アミノ酸等）、リン酸塩（Ｎａ）、グリシン、ｐＨ調整剤、酸化防止剤（Ｖ．Ｃ）、着色料（クチナシ、カロチノイド）、発色剤（亜硝酸Ｎａ）、カゼインＮａ、香辛料抽出物、（一部に卵・乳成分・大豆・鶏肉・豚肉を含む）_x000D_
ぶどう糖果糖液糖､食用植物油脂､醸造酢､食塩､ｵﾆｵﾝｴｷｽ､卵黄/増粘剤(加工でん粉､ｷｻﾝﾀﾝｶﾞﾑ)､調味料(ｱﾐﾉ酸)､香辛料抽出物､(一部に卵･大豆を含む)</t>
  </si>
  <si>
    <t>南瓜、しらす干し、濃口醤油、発酵調味料、砂糖／酢酸（Ｎａ）、グリシン、カラメル色素、保存料（安息香酸Ｎａ）、調味料（アミノ酸等）、（一部に小麦・大豆を含む）</t>
  </si>
  <si>
    <t>きざみ昆布､竹輪､人参､煮物だし(醤油､糖類(砂糖､果糖ぶどう糖液糖)､還元水あめ､醗酵調味料､その他)､植物油脂/加工でん粉､ｿﾙﾋﾞｯﾄ､酢酸(Na)､調味料(ｱﾐﾉ酸等)､増粘剤(加工でん粉､ｷｻﾝﾀﾝｶﾞﾑ)､炭酸Ca､pH調整剤､保存料(ﾎﾟﾘﾘｼﾞﾝ)､ｶﾗﾒﾙ色素､(一部に卵･小麦･大豆･豚肉を含む)</t>
  </si>
  <si>
    <t>白いんげん豆、砂糖、食塩／ソルビトール、酸味料、ｐＨ調整剤、漂白剤(次亜硫酸Ｎａ)</t>
  </si>
  <si>
    <t>【具】かに入り玉子焼き（鶏卵、魚肉ねり製品、砂糖、グリーンピース、筍、醸造酢、食塩、椎茸、かに、植物油（菜種油、大豆油））／加工でん粉、ｐＨ調整剤、保存料（ポリリジン）、紅麹色素、カロチン色素、炭酸Ｃａ、調味料（アミノ酸等）、（一部にかに・小麦・卵・大豆を含む）【あん】玉葱、中華だれ(醤油、たん白加水分解物、砂糖、食塩、オイスターソース、畜肉エキス、ごま油、紹興酒、香辛料)、グリンピース／調味料(アミノ酸等)、酢酸Ｎａ、増粘剤(増粘多糖類、加工でん粉)、カラメル色素、保存料(ポリリジン)、(一部に小麦・ごま・大豆・豚肉を含む)</t>
  </si>
  <si>
    <t>かに・小麦・卵・ごま・大豆・豚肉</t>
  </si>
  <si>
    <t>【具】国内製造 【あん】中国</t>
  </si>
  <si>
    <t>スパゲティ、マヨネーズ、ロースハム、グリンピース、調味酢（ぶどう糖果糖液糖、醸造酢、その他）、味付け塩こしょう／ｐＨ調整剤、調味料（アミノ酸等）、ポリリン酸Ｎａ、保存料（ポリリジン）、酸化防止剤（Ｖ．Ｃ）、増粘多糖類、香辛料抽出物、発色剤（亜硝酸Ｎａ）、（一部に小麦・卵・乳成分・大豆・豚肉を含む）</t>
  </si>
  <si>
    <t>干ひじき、さつま揚げ、煮物だし(醤油、糖類（砂糖、果糖ぶどう糖液糖)、還元水あめ、醗酵調味料、その他)／酢酸Ｎａ、調味料(アミノ酸等)、増粘剤(加工でん粉、キサンタンガム)、カラメル色素、保存料(ポリリジン)、(一部に小麦・大豆を含む)</t>
  </si>
  <si>
    <t>鶏だんご、玉葱、酢豚ソース(糖類(砂糖、果糖ぶどう糖液糖)、醸造酢、醤油、その他)、しいたけ、人参、グリンピース／増粘剤(加工でん粉、グァーガム)、酢酸Ｎａ、調味料(アミノ酸等)、リン酸塩(Ｎａ、Ｋ)、酸味料、カラメル色素、保存料(ポリリジン)、(一部に乳成分・小麦・大豆・鶏肉・豚肉を含む)</t>
  </si>
  <si>
    <t>ｷｬﾍﾞﾂ､粉末調味料(塩蔵赤しそ､食塩､砂糖)/酢酸(Na)､ｸﾞﾘｼﾝ､調味料(ｱﾐﾉ酸)､酸味料</t>
  </si>
  <si>
    <t>里芋､人参､さつま揚げ､濃口醤油､発酵調味料､枝豆､砂糖/酢酸(Na)､ｸﾞﾘｼﾝ､ｶﾗﾒﾙ色素､調味料(ｱﾐﾉ酸等)､(一部に小麦･大豆を含む)</t>
  </si>
  <si>
    <t>小松菜､竹輪､発酵調味料､濃口醤油/加工でん粉､ｿﾙﾋﾞｯﾄ､酢酸Na､調味料(ｱﾐﾉ酸等)､炭酸Ca､pH調整剤､ｶﾗﾒﾙ色素､保存料(ﾎﾟﾘﾘｼﾞﾝ)､(一部に卵･小麦･大豆･豚肉を含む)</t>
  </si>
  <si>
    <t>チンゲン菜、たけのこ水煮、きのこ水煮（ひらたけ、白ひらたけ、しいたけ）、赤ピーマン、塩だれ（水あめ、醤油、食塩、植物油脂、にんにく、香辛料）／ｐＨ調整剤、調味料（アミノ酸等）、酸化防止剤（ビタミンＣ）、酸味料、増粘剤（キサンタンガム）、保存料（ポリリジン）、漂白剤（亜硫酸塩）、ビタミンＢ1、(一部に小麦・ごま・大豆・ゼラチンを含む)</t>
  </si>
  <si>
    <t>豚肉、玉葱、ひらたけ水煮、人参、ピーマン／安定剤（加工でん粉）、ｐＨ調整剤、調味料（アミノ酸等）、焼成Ｃａ、酸化防止剤（ビタミンＣ）、乳酸Ｃａ、(一部に豚肉を含む)_x000D_
醤油､ごま､ぶどう糖果糖液糖､砂糖､食塩､醸造酢､ｶﾞｰﾘｯｸﾊﾟｳﾀﾞｰ/調味料(ｱﾐﾉ酸等)､酸味料､ｶﾗﾒﾙ色素､増粘剤(ｷｻﾝﾀﾝｶﾞﾑ)､甘味料(ｱｾｽﾙﾌｧﾑK､ｱｽﾊﾟﾑﾃｰﾑ､Lﾌｪﾆﾙｱﾗﾆﾝ化合物)､(一部に小麦･大豆･ごまを含む)</t>
  </si>
  <si>
    <t>【具】アメリカ・カナダ・メキシコ・スペイン他【ごまだれ】国内製造</t>
  </si>
  <si>
    <t>さつま芋、砂糖、レモン果汁／酢酸Ｎａ、保存料（ポリリジン）、香料</t>
  </si>
  <si>
    <t>厚揚げ、揚げ茄子、てり焼きのたれ(醤油、砂糖、米発酵調味料、その他)／加工でん粉、豆腐用凝固剤、増粘剤(加工でん粉)、ｐＨ調整剤、保存料(ポリリジン)、(一部に小麦・大豆を含む)</t>
  </si>
  <si>
    <t>国内製造、中国製造</t>
  </si>
  <si>
    <t>ﾁﾝｹﾞﾝ菜､ｺｰﾝ､中華だれ(醤油､たん白加水分解物､砂糖､食塩､ｵｲｽﾀｰｿｰｽ､畜肉ｴｷｽ､ごま油､紹興酒､香辛料)/調味料(ｱﾐﾉ酸等)､酢酸Na､増粘剤(加工でん粉､ｷｻﾝﾀｶﾞﾑ)､ｶﾗﾒﾙ色素､保存料(ﾎﾟﾘﾘｼﾞﾝ)､(一部に小麦･ごま･大豆･豚肉を含む)</t>
  </si>
  <si>
    <t>大根、ツナフレーク、グリンピース、薄口醤油、砂糖、コンソメ／酢酸（Ｎａ）、酒精、調味料（アミノ酸等）、グリシン、甘味料（甘草）、カラメル色素、酸味料、（一部に小麦・乳成分・大豆・鶏肉を含む）</t>
  </si>
  <si>
    <t>スチームチキン、チリソース、玉葱／加工でん粉、増粘剤（加工でん粉、増粘多糖類）、酢酸Ｎａ、調味料（アミノ酸等）、ポリリン酸Ｎａ、重曹、保存料（ポリリジン）、カロチノイド色素、（一部にごま・大豆・鶏肉・豚肉を含む）</t>
  </si>
  <si>
    <t>ごま・大豆・鶏肉・豚肉</t>
  </si>
  <si>
    <t>焼売（野菜（キャベツ、南瓜、玉葱）、つなぎ（パン粉、でん粉）、粒状大豆たん白、鶏肉、食用精製加工油脂、たらすり身、砂糖、食塩、皮（小麦粉、還元水あめ））／ｐＨ調整剤、保存料（ポリリジン）、カロチノイド色素、グリシン、加工でん粉、酢酸Ｎａ、調味料（アミノ酸）、（一部に小麦・乳成分・大豆・鶏肉を含む）</t>
  </si>
  <si>
    <t>ｷｬﾍﾞﾂ､玉葱､ﾘｵﾅｿｰｾｰｼﾞ､ﾋﾟｰﾏﾝ､ｶﾚｰだし(糖類(水あめ､砂糖)､ｶﾚｰﾙｳ､醤油､食塩､かつお削りぶし､かつおぶし粉末､畜肉ｴｷｽ､野菜ｴｷｽ､かつおぶしｴｷｽ)/ｿﾙﾋﾞｯﾄ､酢酸Na､pH調整剤､調味料(ｱﾐﾉ酸等)､酸味料､ﾘﾝ酸塩(Na)､増粘剤(増粘多糖類､加工でん粉)､ﾋﾞﾀﾐﾝB1､酸化防止剤(ｴﾘｿﾙﾋﾞﾝ酸Na)､ｶﾗﾒﾙ色素､保存料(ﾎﾟﾘﾘｼﾞﾝ)､発色剤(亜硝酸Na)､塩化K､(一部に乳成分･小麦･牛肉･さば･大豆･鶏肉･豚肉･ｾﾞﾗﾁﾝを含む)</t>
  </si>
  <si>
    <t>小松菜､えのき茸水煮､発酵調味料､濃口醤油/酢酸Na､調味料(ｱﾐﾉ酸等)､ｶﾗﾒﾙ色素､保存料(ﾎﾟﾘﾘｼﾞﾝ)､pH調整剤､(一部に小麦･大豆を含む)</t>
  </si>
  <si>
    <t>大根、えび加工品（えび、食塩）、薄口醤油、発酵調味料、グリンピース、砂糖／酢酸（Ｎａ）、酒精、増粘多糖類、グリシン、ｐＨ調整剤、調味料（アミノ酸等）、甘味料（甘草）、（一部にえび・小麦・大豆を含む）</t>
  </si>
  <si>
    <t>えび・小麦・大豆</t>
  </si>
  <si>
    <t>フライ（衣（パン粉、でん粉、還元水あめ、植物油脂、粉末状植物性たん白、小麦粉加工品（小麦粉、植物油脂））、スパゲッティ、野菜（玉葱、人参）、小麦粉、ショートニング、牛乳、脱脂粉乳、砂糖、えびエキス、食塩、桜えび、香味油、チキンコンソメ））、揚げ油（大豆油）／調味料（アミノ酸等）、ｐＨ調整剤、保存料（ポリリジン）、加工でん粉、着色料（カラメル、カロチノイド）、乳化剤、（一部にえび・小麦・乳成分・大豆・鶏肉を含む）</t>
  </si>
  <si>
    <t>えび・小麦・乳成分・大豆・鶏肉</t>
  </si>
  <si>
    <t>ほうれん草、チョップドハム、発酵調味料、すりごま、濃口醤油、食用調合油（ごま油、大豆油）／加工でん粉、酢酸Ｎａ、調味料（アミノ酸等）、リン酸塩（Ｎａ）、着色料（カラメル、クチナシ、カロチノイド）、保存料（ポリリジン、安息香酸Ｎａ）、ｐＨ調整剤、酸化防止剤（Ｖ．Ｃ）、発色剤（亜硝酸Ｎａ）、カゼインＮａ、香辛料抽出物、（一部に小麦・卵・乳成分・ごま・大豆・鶏肉・豚肉を含む）</t>
  </si>
  <si>
    <t>大豆水煮､人参､鶏肉､煮物だし(醤油､糖類(砂糖､果糖ぶどう糖液糖)､還元水あめ､醗酵調味料､その他)/糊料(加工でん粉､増粘多糖類)､調味料(ｱﾐﾉ酸等)､酢酸Na､ｶﾗﾒﾙ色素､塩化(Ca､K)､酸味料､焼成Ca､保存料(ﾎﾟﾘﾘｼﾞﾝ)､(一部に小麦･大豆･鶏肉を含む)</t>
  </si>
  <si>
    <t>じゃが芋､乾燥わかめ､濃口醤油､発酵調味料､砂糖/酢酸(Na)､ｸﾞﾘｼﾝ､ｶﾗﾒﾙ色素､調味料(ｱﾐﾉ酸等)､(一部に小麦･大豆を含む)</t>
  </si>
  <si>
    <t>大根､漬け原材料(食塩､醤油､ｱﾐﾉ酸液)/調味料(ｱﾐﾉ酸等)､酸味料､甘味料(ｻｯｶﾘﾝNa､ｽﾃﾋﾞｱ)､保存料(ｿﾙﾋﾞﾝ酸K)､着色料(黄4､黄5)､(一部に小麦･大豆を含む)</t>
  </si>
  <si>
    <t>揚げ茄子、インゲン、ピーナッツ和えの素（ローストピーナッツ、砂糖、食塩、その他）、砂糖、濃口醤油／酢酸Ｎａ、調味料（アミノ酸等）、加工でん粉、保存料（ポリリジン、安息香酸Ｎａ）、酸化防止剤（Ｖ．Ｅ）、カラメル色素、（一部に小麦・落花生・大豆を含む）</t>
  </si>
  <si>
    <t>サバ、中味噌、発酵調味料、砂糖／酢酸Ｎａ、増粘多糖類、保存料(ポリリジン)、調味料(アミノ酸等)、塩化Ｋ、酒精、(一部にさば・大豆を含む)</t>
  </si>
  <si>
    <t>ﾁﾝｹﾞﾝ菜､油揚げ､発酵調味料､濃口醤油､からし粉/調味料(ｱﾐﾉ酸等)､豆腐用凝固剤､着色料(ｶﾗﾒﾙ､ｳｺﾝ)､(一部に小麦･大豆を含む)</t>
  </si>
  <si>
    <t>豆腐、中華麻婆ソース（ぶどう糖、みそ、醸造酢、その他）、鶏肉、玉葱、人参／糊料(加工でん粉、増粘多糖類)、酢酸Ｎａ、カラメル色素、酒精、調味料(アミノ酸等)、保存料(ポリリジン)、豆腐用凝固剤、乳化剤、(一部に小麦・ごま・大豆・鶏肉・豚肉を含む)</t>
  </si>
  <si>
    <t>きくらげ､醤油､昆布､水あめ､砂糖､食塩､ごま､醸造酢､寒天/甘味料(ｿﾙﾋﾞﾄｰﾙ)､調味料(ｱﾐﾉ酸)､酸味料､(一部に小麦･大豆･ごまを含む)</t>
  </si>
  <si>
    <t>里芋、発酵調味料、濃口醤油、砂糖／酢酸（Ｎａ）、グリシン、カラメル色素、保存料（安息香酸Ｎａ）、調味料（アミノ酸等）、（一部に小麦・大豆を含む）</t>
  </si>
  <si>
    <t>玉葱、豚肉、液卵、煮物だし(醤油、糖類(砂糖、果糖ぶどう糖液糖)、還元水あめ、醗酵調味料、その他)、グリンピース／糊料(加工でん粉、増粘多糖類)、ｐＨ調整剤、調味料(アミノ酸等)、焼成Ｃａ、カラメル色素、保存料(ポリリジン)、(一部に小麦・卵・大豆・豚肉を含む)</t>
  </si>
  <si>
    <t>チンゲン菜、白和えの素（豆腐、砂糖、ねりごま、その他）、こんにゃく、人参、柚子皮／調味料（アミノ酸等）、加工でん粉、酢酸（Ｎａ）、グリシン、水酸化Ｃａ、（一部にごま・大豆を含む）</t>
  </si>
  <si>
    <t>ごま・大豆</t>
  </si>
  <si>
    <t>大根、ツナフレーク、調味酢（ぶどう糖果糖液糖、醸造酢、その他）、レモン果汁／酢酸（Ｎａ）、グリシン、調味料（アミノ酸等）、香料、（一部に大豆を含む）</t>
  </si>
  <si>
    <t>豚肉､玉葱､舞茸水煮､生姜たれ(醤油､糖類(砂糖､果糖ぶどう糖液糖)､生姜､食塩､醸造酢､味噌､ｼﾞﾝｼﾞｬｰﾍﾟｰｽﾄ､植物油脂､香味油､ごま､香辛料)/糊料(加工でん粉､増粘多糖類)､酢酸Na､調味料(ｱﾐﾉ酸等)､pH調整剤､酸化防止剤(ﾋﾞﾀﾐﾝC)､焼成Ca､保存料(ﾎﾟﾘﾘｼﾞﾝ)､ｶﾗﾒﾙ色素､塩化K､香辛料､(一部に小麦･ごま･大豆･豚肉を含む)</t>
  </si>
  <si>
    <t>大豆水煮、玉葱、ベーコン、トマトソース、コンソメ／酢酸Ｎａ、加工でん粉、調味料（アミノ酸等）、リン酸塩（Ｎａ）、増粘多糖類、酸味料、塩化Ｃａ、くん液、保存料（ポリリジン）、ｐＨ調整剤、酸化防止剤（Ｖ．Ｃ）、カラメル色素、発色剤（亜硝酸Ｎａ）、コチニール色素、（一部に小麦・卵・乳成分・大豆・鶏肉・豚肉を含む）</t>
  </si>
  <si>
    <t>じゃが芋、玉葱、さけフレーク、人参、煮物だし（醤油、糖類（砂糖、果糖ぶどう糖液糖）、還元水あめ、醗酵調味料、その他）／酢酸Ｎａ、増粘剤（加工でん粉、増粘多糖類）、調味料（アミノ酸等）、保存料（ポリリジン）、着色料（カラメル、クチナシ、紅麹）、ｐＨ調整剤、トレハロース、酸化防止剤（ビタミンＣ）、（一部に小麦・さけ・大豆を含む）</t>
  </si>
  <si>
    <t>小麦・さけ・大豆</t>
  </si>
  <si>
    <t>ほうれん草、人参、錦糸卵、濃口醤油、発酵調味料／酢酸Ｎａ、調味料（アミノ酸等）、加工でん粉、保存料（ポリリジン、安息香酸Ｎａ）、カラメル色素、増粘多糖類、（一部に小麦・卵・大豆を含む）</t>
  </si>
  <si>
    <t xml:space="preserve">大根､煮物だし(醤油､糖類(砂糖､果糖ぶどう糖液糖)､還元水あめ､醗酵調味料､その他)/酢酸Na､増粘剤(加工でん粉､ｷｻﾝﾀﾝｶﾞﾑ)､調味料(ｱﾐﾉ酸等)､保存料(ﾎﾟﾘﾘｼﾞﾝ)､ｶﾗﾒﾙ色素､(一部に小麦･大豆を含む)_x000D_
</t>
  </si>
  <si>
    <t>ｱｼﾞ､調味酢(醸造酢､砂糖､ｱﾐﾉ酸液､醤油､その他)､ﾋﾟｰﾏﾝﾐｯｸｽ､玉葱/pH調整剤､保存料(ﾎﾟﾘﾘｼﾞﾝ)､調味料(ｱﾐﾉ酸等)､(一部に小麦･大豆を含む)</t>
  </si>
  <si>
    <t>乾燥わかめ､かに風味かまぼこ､調味酢(ぶどう糖果糖液糖､醸造酢､食塩)/加工でん粉､香料､調味料(ｱﾐﾉ酸等)､炭酸Ca､酢酸(Na)､着色料(ｺﾁﾆｰﾙ､唐辛子)､ｸﾞﾘｼﾝ､ﾘﾝ酸塩(Na)､(一部に卵･かに･大豆を含む)</t>
  </si>
  <si>
    <t>かに・卵・大豆</t>
  </si>
  <si>
    <t>厚揚げ、鶏肉、玉葱、人参、いんげん、中華だし、コンソメ／調味料(アミノ酸等)、トレハロース、酢酸Ｎａ、豆腐用凝固剤、保存料(ポリリジン)、ｐＨ調整剤、カラメル色素、酸味料、(一部に乳成分・小麦・牛肉・大豆・鶏肉・豚肉・ゼラチンを含む)</t>
  </si>
  <si>
    <t>小麦・乳成分・牛肉・大豆・鶏肉・豚肉・ゼラチン</t>
  </si>
  <si>
    <t>さつま芋、玉葱、食用風味油、コンソメ／ｐＨ調整剤、調味料（アミノ酸等）、保存料（ポリリジン）、着色料（カラメル、カロチノイド）、酸味料、香料、乳化剤、（一部に小麦・乳成分・大豆・鶏肉を含む）</t>
  </si>
  <si>
    <t>焼売（野菜（玉葱、人参）、鶏肉、皮（小麦粉、還元水あめ、植物性たん白、植物油脂、食塩）、豚脂、でん粉、えび、タラ、砂糖、合成清酒、食塩、えびエキス、こしょう）／調味料（アミノ酸等）、酒精、ｐＨ調整剤、保存料（ポリリジン）、（一部にえび・小麦・大豆・鶏肉・豚肉を含む）</t>
  </si>
  <si>
    <t>えび・小麦・大豆・鶏肉・豚肉</t>
  </si>
  <si>
    <t>○○ 献　立　表 ○○</t>
  </si>
  <si>
    <t>昼食</t>
  </si>
  <si>
    <t xml:space="preserve"> ｴﾈﾙｷﾞｰ</t>
  </si>
  <si>
    <t>kcal</t>
  </si>
  <si>
    <t xml:space="preserve"> 蛋白質</t>
  </si>
  <si>
    <t xml:space="preserve"> 脂質</t>
  </si>
  <si>
    <t xml:space="preserve"> 炭水化物</t>
  </si>
  <si>
    <t xml:space="preserve"> ｶﾘｳﾑ</t>
  </si>
  <si>
    <t>mg</t>
  </si>
  <si>
    <t xml:space="preserve"> ｶﾙｼｳﾑ</t>
  </si>
  <si>
    <t xml:space="preserve"> 塩分</t>
  </si>
  <si>
    <t>夕食</t>
  </si>
  <si>
    <t>＊都合により献立を変更することがあります。</t>
  </si>
  <si>
    <t>令和6年1月　[Fメニュー]</t>
    <phoneticPr fontId="3"/>
  </si>
  <si>
    <t>1(月)</t>
    <phoneticPr fontId="3"/>
  </si>
  <si>
    <t>2(火)</t>
    <phoneticPr fontId="3"/>
  </si>
  <si>
    <t>3(水)</t>
    <phoneticPr fontId="3"/>
  </si>
  <si>
    <t>4(木)</t>
    <phoneticPr fontId="3"/>
  </si>
  <si>
    <t>5(金)</t>
    <phoneticPr fontId="3"/>
  </si>
  <si>
    <t>6(土)</t>
    <phoneticPr fontId="3"/>
  </si>
  <si>
    <t>7(日)</t>
    <phoneticPr fontId="3"/>
  </si>
  <si>
    <t>8(月)</t>
    <phoneticPr fontId="3"/>
  </si>
  <si>
    <t>9(火)</t>
    <phoneticPr fontId="3"/>
  </si>
  <si>
    <t>10(水)</t>
    <phoneticPr fontId="3"/>
  </si>
  <si>
    <t>11(木)</t>
    <phoneticPr fontId="3"/>
  </si>
  <si>
    <t>12(金)</t>
    <phoneticPr fontId="3"/>
  </si>
  <si>
    <t>13(土)</t>
    <phoneticPr fontId="3"/>
  </si>
  <si>
    <t>14(日)</t>
    <phoneticPr fontId="3"/>
  </si>
  <si>
    <t>15(月)</t>
    <phoneticPr fontId="3"/>
  </si>
  <si>
    <t>16(火)</t>
    <phoneticPr fontId="3"/>
  </si>
  <si>
    <t>17(水)</t>
    <phoneticPr fontId="3"/>
  </si>
  <si>
    <t>18(木)</t>
    <phoneticPr fontId="3"/>
  </si>
  <si>
    <t>19(金)</t>
    <phoneticPr fontId="3"/>
  </si>
  <si>
    <t>20(土)</t>
    <phoneticPr fontId="3"/>
  </si>
  <si>
    <t>21(日)</t>
    <phoneticPr fontId="3"/>
  </si>
  <si>
    <t>22(月)</t>
    <phoneticPr fontId="3"/>
  </si>
  <si>
    <t>23(火)</t>
    <phoneticPr fontId="3"/>
  </si>
  <si>
    <t>24(水)</t>
    <phoneticPr fontId="3"/>
  </si>
  <si>
    <t>25(木)</t>
    <phoneticPr fontId="3"/>
  </si>
  <si>
    <t>26(金)</t>
    <phoneticPr fontId="3"/>
  </si>
  <si>
    <t>27(土)</t>
    <phoneticPr fontId="3"/>
  </si>
  <si>
    <t>28(日)</t>
    <phoneticPr fontId="3"/>
  </si>
  <si>
    <t>29(月)</t>
    <phoneticPr fontId="3"/>
  </si>
  <si>
    <t>30(火)</t>
    <phoneticPr fontId="3"/>
  </si>
  <si>
    <t>31(水)</t>
    <phoneticPr fontId="3"/>
  </si>
  <si>
    <t>日付</t>
  </si>
  <si>
    <t>食事区分</t>
  </si>
  <si>
    <t>料理名</t>
  </si>
  <si>
    <t>ｴﾈﾙｷﾞｰ</t>
  </si>
  <si>
    <t>蛋白質</t>
  </si>
  <si>
    <t>脂　質</t>
  </si>
  <si>
    <t>ﾅﾄﾘｳﾑ</t>
  </si>
  <si>
    <t>ｶﾘｳﾑ</t>
  </si>
  <si>
    <t>ｶﾙｼｳﾑ</t>
  </si>
  <si>
    <t>ﾏｸﾞﾈｼｳﾑ</t>
  </si>
  <si>
    <t>ﾘ ﾝ</t>
  </si>
  <si>
    <t>鉄</t>
  </si>
  <si>
    <t>ﾋﾞﾀﾐﾝ A</t>
  </si>
  <si>
    <t>ﾋﾞﾀﾐﾝ D</t>
  </si>
  <si>
    <t>ﾋﾞﾀﾐﾝ E</t>
  </si>
  <si>
    <t>ﾋﾞﾀﾐﾝ K</t>
  </si>
  <si>
    <t>ﾋﾞﾀﾐﾝ B1</t>
  </si>
  <si>
    <t>ﾋﾞﾀﾐﾝ B2</t>
  </si>
  <si>
    <t>ﾋﾞﾀﾐﾝ C</t>
  </si>
  <si>
    <t>食物繊維</t>
  </si>
  <si>
    <t>kcal</t>
    <phoneticPr fontId="5"/>
  </si>
  <si>
    <t>mg</t>
    <phoneticPr fontId="5"/>
  </si>
  <si>
    <t>μg</t>
    <phoneticPr fontId="5"/>
  </si>
  <si>
    <t>御飯</t>
  </si>
  <si>
    <t>(合計)</t>
  </si>
  <si>
    <t>F昼</t>
  </si>
  <si>
    <t>F夕</t>
  </si>
  <si>
    <t>(一日合計)</t>
  </si>
  <si>
    <t>普通食盛付け分量表</t>
  </si>
  <si>
    <t>アレルギー</t>
    <phoneticPr fontId="3"/>
  </si>
  <si>
    <t>豆腐、豚肉、液卵、小松菜、だし（砂糖、水あめ、醤油、その他）／安定剤（加工でん粉）、酢酸Ｎａ、調味料（アミノ酸等）、ｐＨ調整剤、焼成Ｃａ、保存料（ポリリジン）、増粘剤（キサンタンガム）、豆腐用凝固剤、（一部に小麦・卵・大豆・豚肉を含む）</t>
    <phoneticPr fontId="3"/>
  </si>
  <si>
    <t>鶏肉と里芋のカレー煮</t>
    <rPh sb="0" eb="2">
      <t>トリニク</t>
    </rPh>
    <rPh sb="3" eb="5">
      <t>サトイモ</t>
    </rPh>
    <rPh sb="9" eb="10">
      <t>ニ</t>
    </rPh>
    <phoneticPr fontId="3"/>
  </si>
  <si>
    <t>※お弁当にはご飯130gが付きます。</t>
  </si>
  <si>
    <t>鶏肉の味噌炒め</t>
    <rPh sb="0" eb="2">
      <t>トリニク</t>
    </rPh>
    <rPh sb="3" eb="6">
      <t>ミソイタ</t>
    </rPh>
    <phoneticPr fontId="3"/>
  </si>
  <si>
    <t>ガリバタ鶏</t>
    <rPh sb="4" eb="5">
      <t>トリ</t>
    </rPh>
    <phoneticPr fontId="3"/>
  </si>
  <si>
    <t>鶏肉と野菜のさっぱり煮</t>
    <rPh sb="0" eb="2">
      <t>トリニク</t>
    </rPh>
    <rPh sb="3" eb="5">
      <t>ヤサイ</t>
    </rPh>
    <rPh sb="10" eb="11">
      <t>ニ</t>
    </rPh>
    <phoneticPr fontId="3"/>
  </si>
  <si>
    <t>ツナマヨコーンフライ</t>
    <phoneticPr fontId="3"/>
  </si>
  <si>
    <t>豚肉のにんにく味噌焼き</t>
    <rPh sb="0" eb="2">
      <t>ブタニク</t>
    </rPh>
    <rPh sb="7" eb="9">
      <t>ミソ</t>
    </rPh>
    <rPh sb="9" eb="10">
      <t>ヤ</t>
    </rPh>
    <phoneticPr fontId="3"/>
  </si>
  <si>
    <t>エビカツ</t>
    <phoneticPr fontId="3"/>
  </si>
  <si>
    <t>牛肉とほうれん草の炒め物</t>
    <rPh sb="0" eb="2">
      <t>ギュウニク</t>
    </rPh>
    <rPh sb="7" eb="8">
      <t>ソウ</t>
    </rPh>
    <rPh sb="9" eb="10">
      <t>イタ</t>
    </rPh>
    <rPh sb="11" eb="12">
      <t>モノ</t>
    </rPh>
    <phoneticPr fontId="3"/>
  </si>
  <si>
    <t>八宝菜</t>
    <phoneticPr fontId="3"/>
  </si>
  <si>
    <t>シーザーサラダ(ドレッシング別添え)</t>
    <phoneticPr fontId="3"/>
  </si>
  <si>
    <t>豚キムチ</t>
    <phoneticPr fontId="3"/>
  </si>
  <si>
    <t>カニ玉あんかけ(あん別添え)</t>
    <phoneticPr fontId="3"/>
  </si>
  <si>
    <t>豚しゃぶ風(ごまだれ別添え)</t>
    <phoneticPr fontId="3"/>
  </si>
  <si>
    <t>※お弁当にはご飯150gが付きます。</t>
    <rPh sb="2" eb="4">
      <t>ベントウ</t>
    </rPh>
    <rPh sb="7" eb="8">
      <t>ハン</t>
    </rPh>
    <rPh sb="13" eb="14">
      <t>ツ</t>
    </rPh>
    <phoneticPr fontId="5"/>
  </si>
  <si>
    <t>五目巾着炊き合せ</t>
    <rPh sb="0" eb="2">
      <t>ゴモク</t>
    </rPh>
    <rPh sb="2" eb="4">
      <t>キンチャク</t>
    </rPh>
    <rPh sb="4" eb="5">
      <t>タ</t>
    </rPh>
    <rPh sb="6" eb="7">
      <t>アワ</t>
    </rPh>
    <phoneticPr fontId="3"/>
  </si>
  <si>
    <t>海鮮いか団子</t>
    <rPh sb="0" eb="2">
      <t>カイセン</t>
    </rPh>
    <rPh sb="4" eb="6">
      <t>ダンゴ</t>
    </rPh>
    <phoneticPr fontId="3"/>
  </si>
  <si>
    <t>μg</t>
  </si>
  <si>
    <t xml:space="preserve"> </t>
  </si>
  <si>
    <t>　(合計)</t>
  </si>
  <si>
    <t>大根とツナのレモン風味サラダ</t>
  </si>
  <si>
    <t>　(一日合計)</t>
  </si>
  <si>
    <t>白身魚(メル)の磯辺焼き(45)</t>
  </si>
  <si>
    <t>和風サラダ</t>
  </si>
  <si>
    <t>サワラの照焼き(45)</t>
  </si>
  <si>
    <t>里芋ときのこのﾊﾞﾀｰｺﾝｿﾒ炒め</t>
  </si>
  <si>
    <t>ほうれん草とﾏｸﾞﾛﾌﾚｰｸの和え物</t>
  </si>
  <si>
    <t>アジの塩焼き(45)</t>
  </si>
  <si>
    <t>アカウオの煮付け(45)</t>
  </si>
  <si>
    <t>大根サラダ</t>
  </si>
  <si>
    <t>ｷｬﾍﾞﾂとｳｲﾝﾅｰのカレー炒め</t>
  </si>
  <si>
    <t>ごまドレサラダ</t>
  </si>
  <si>
    <t>シーザーサラダ</t>
  </si>
  <si>
    <t>ひじきサラタ゛</t>
  </si>
  <si>
    <t>ホッケの幽庵焼き(45)</t>
  </si>
  <si>
    <t>ウインナーのジャーマンポテト</t>
  </si>
  <si>
    <t>アカウオの照焼き(45)</t>
  </si>
  <si>
    <t>中華ドレサラダ</t>
  </si>
  <si>
    <t>バンバンジーサラダ</t>
  </si>
  <si>
    <t>ほうれん草とハムのマリーネ</t>
  </si>
  <si>
    <t>カニ玉あんかけ</t>
  </si>
  <si>
    <t>豚しゃぶ風</t>
  </si>
  <si>
    <t>サバの味噌煮(50)</t>
  </si>
  <si>
    <t>ミモザサラダ</t>
  </si>
  <si>
    <t>ハムとキャベツのマリーネ</t>
  </si>
  <si>
    <t>季節の焼売（南瓜）</t>
  </si>
  <si>
    <t>朝食</t>
    <rPh sb="0" eb="2">
      <t>チョウショク</t>
    </rPh>
    <phoneticPr fontId="5"/>
  </si>
  <si>
    <t>朝食</t>
    <rPh sb="0" eb="2">
      <t>チョウショク</t>
    </rPh>
    <phoneticPr fontId="8"/>
  </si>
  <si>
    <t>朝食</t>
    <rPh sb="0" eb="2">
      <t>チョウショク</t>
    </rPh>
    <phoneticPr fontId="14"/>
  </si>
  <si>
    <t>野菜の豆乳よせ（豆乳、野菜（南瓜、さつま芋、人参、長芋、玉葱）、植物油脂、粉状大豆たん白、くわい水煮、その他）、グリンピース、薄口醤油、発酵調味料、砂糖／加工でん粉、酢酸（Ｎａ）、酒精、増粘多糖類、グリシン、調味料（アミノ酸等）、甘味料（甘草）、（一部に小麦・卵・大豆・鶏肉・やまいもを含む）</t>
  </si>
  <si>
    <t>まごころ弁当かなで菊川店</t>
    <rPh sb="4" eb="6">
      <t>ベントウ</t>
    </rPh>
    <rPh sb="9" eb="12">
      <t>キクガワテン</t>
    </rPh>
    <phoneticPr fontId="3"/>
  </si>
  <si>
    <t>住所：菊川市加茂630-4</t>
    <rPh sb="3" eb="6">
      <t>キクガワシ</t>
    </rPh>
    <rPh sb="6" eb="8">
      <t>カモ</t>
    </rPh>
    <phoneticPr fontId="3"/>
  </si>
  <si>
    <t>TEL：0537-29-8080</t>
    <phoneticPr fontId="3"/>
  </si>
  <si>
    <t>お休み</t>
    <rPh sb="1" eb="2">
      <t>ヤス</t>
    </rPh>
    <phoneticPr fontId="3"/>
  </si>
  <si>
    <t>付け合わせ</t>
    <rPh sb="0" eb="1">
      <t>ツ</t>
    </rPh>
    <rPh sb="2" eb="3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</si>
</sst>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&quot;【&quot;m&quot;月】普通食献立表&quot;"/>
    <numFmt numFmtId="177" formatCode="m&quot;月&quot;d&quot;日&quot;;@"/>
    <numFmt numFmtId="178" formatCode="aaa"/>
    <numFmt numFmtId="179" formatCode="&quot;エネルギー &quot;0&quot;kcal&quot;"/>
    <numFmt numFmtId="180" formatCode="&quot;塩分 &quot;0.0&quot;g&quot;"/>
    <numFmt numFmtId="181" formatCode="&quot;【&quot;m&quot;月】指定配食サービス献立表&quot;"/>
    <numFmt numFmtId="182" formatCode="m/d;@"/>
    <numFmt numFmtId="183" formatCode="0.0_);[Red]\(0.0\)"/>
    <numFmt numFmtId="184" formatCode="0_ "/>
    <numFmt numFmtId="185" formatCode="&quot;【&quot;m&quot;月】小町献立表&quot;"/>
    <numFmt numFmtId="186" formatCode="&quot;【&quot;m&quot;月】小町大献立表&quot;"/>
    <numFmt numFmtId="187" formatCode="[$]ggge&quot;年&quot;m&quot;月&quot;d&quot;日&quot;;@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6"/>
      <name val="HGP教科書体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HGP教科書体"/>
      <family val="1"/>
      <charset val="128"/>
    </font>
    <font>
      <sz val="6"/>
      <name val="ＭＳ Ｐゴシック"/>
      <family val="3"/>
      <charset val="128"/>
    </font>
    <font>
      <b/>
      <sz val="22"/>
      <name val="HGP教科書体"/>
      <family val="1"/>
      <charset val="128"/>
    </font>
    <font>
      <sz val="12"/>
      <name val="Arial"/>
      <family val="2"/>
    </font>
    <font>
      <sz val="20"/>
      <name val="HGP教科書体"/>
      <family val="1"/>
      <charset val="128"/>
    </font>
    <font>
      <sz val="48"/>
      <name val="HGP教科書体"/>
      <family val="1"/>
      <charset val="128"/>
    </font>
    <font>
      <sz val="26"/>
      <name val="HGP教科書体"/>
      <family val="1"/>
      <charset val="128"/>
    </font>
    <font>
      <b/>
      <sz val="48"/>
      <name val="HGP教科書体"/>
      <family val="1"/>
      <charset val="128"/>
    </font>
    <font>
      <sz val="11"/>
      <name val="HGP教科書体"/>
      <family val="1"/>
      <charset val="128"/>
    </font>
    <font>
      <b/>
      <sz val="32"/>
      <name val="HGP教科書体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8"/>
      <color indexed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color indexed="8"/>
      <name val="HGP教科書体"/>
      <family val="1"/>
      <charset val="128"/>
    </font>
    <font>
      <u/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.7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.1"/>
      <color theme="1"/>
      <name val="ＭＳ Ｐゴシック"/>
      <family val="3"/>
      <charset val="128"/>
    </font>
    <font>
      <sz val="9.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6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26"/>
      <name val="HGP教科書体"/>
      <family val="1"/>
      <charset val="128"/>
    </font>
    <font>
      <b/>
      <sz val="16"/>
      <name val="HGP教科書体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505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53"/>
      </left>
      <right/>
      <top style="double">
        <color indexed="53"/>
      </top>
      <bottom/>
      <diagonal/>
    </border>
    <border>
      <left/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/>
      <top/>
      <bottom/>
      <diagonal/>
    </border>
    <border>
      <left/>
      <right style="double">
        <color indexed="53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53"/>
      </left>
      <right/>
      <top/>
      <bottom style="double">
        <color indexed="53"/>
      </bottom>
      <diagonal/>
    </border>
    <border>
      <left/>
      <right style="double">
        <color indexed="53"/>
      </right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</cellStyleXfs>
  <cellXfs count="465">
    <xf numFmtId="0" fontId="0" fillId="0" borderId="0" xfId="0">
      <alignment vertical="center"/>
    </xf>
    <xf numFmtId="177" fontId="4" fillId="0" borderId="1" xfId="1" applyNumberFormat="1" applyFont="1" applyBorder="1"/>
    <xf numFmtId="0" fontId="4" fillId="0" borderId="1" xfId="1" applyFont="1" applyBorder="1" applyAlignment="1">
      <alignment horizontal="center" shrinkToFit="1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 shrinkToFit="1"/>
    </xf>
    <xf numFmtId="0" fontId="4" fillId="0" borderId="0" xfId="1" applyFont="1"/>
    <xf numFmtId="0" fontId="4" fillId="0" borderId="4" xfId="1" applyFont="1" applyBorder="1" applyAlignment="1">
      <alignment shrinkToFit="1"/>
    </xf>
    <xf numFmtId="0" fontId="4" fillId="0" borderId="6" xfId="1" applyFont="1" applyBorder="1" applyAlignment="1">
      <alignment shrinkToFit="1"/>
    </xf>
    <xf numFmtId="0" fontId="4" fillId="0" borderId="7" xfId="1" applyFont="1" applyBorder="1" applyAlignment="1">
      <alignment shrinkToFit="1"/>
    </xf>
    <xf numFmtId="0" fontId="6" fillId="0" borderId="0" xfId="1" applyFont="1"/>
    <xf numFmtId="0" fontId="4" fillId="0" borderId="5" xfId="1" applyFont="1" applyBorder="1"/>
    <xf numFmtId="0" fontId="4" fillId="0" borderId="6" xfId="2" applyFont="1" applyBorder="1" applyAlignment="1">
      <alignment shrinkToFit="1"/>
    </xf>
    <xf numFmtId="179" fontId="4" fillId="0" borderId="8" xfId="1" applyNumberFormat="1" applyFont="1" applyBorder="1" applyAlignment="1">
      <alignment shrinkToFit="1"/>
    </xf>
    <xf numFmtId="180" fontId="4" fillId="0" borderId="10" xfId="1" applyNumberFormat="1" applyFont="1" applyBorder="1" applyAlignment="1">
      <alignment shrinkToFit="1"/>
    </xf>
    <xf numFmtId="0" fontId="4" fillId="0" borderId="11" xfId="1" applyFont="1" applyBorder="1" applyAlignment="1">
      <alignment shrinkToFit="1"/>
    </xf>
    <xf numFmtId="0" fontId="4" fillId="0" borderId="12" xfId="1" applyFont="1" applyBorder="1" applyAlignment="1">
      <alignment shrinkToFit="1"/>
    </xf>
    <xf numFmtId="0" fontId="4" fillId="0" borderId="5" xfId="1" applyFont="1" applyBorder="1" applyAlignment="1">
      <alignment shrinkToFit="1"/>
    </xf>
    <xf numFmtId="179" fontId="4" fillId="0" borderId="8" xfId="1" applyNumberFormat="1" applyFont="1" applyBorder="1" applyAlignment="1">
      <alignment horizontal="right" shrinkToFit="1"/>
    </xf>
    <xf numFmtId="180" fontId="4" fillId="0" borderId="10" xfId="1" applyNumberFormat="1" applyFont="1" applyBorder="1" applyAlignment="1">
      <alignment horizontal="right" shrinkToFit="1"/>
    </xf>
    <xf numFmtId="0" fontId="7" fillId="0" borderId="0" xfId="1" applyFont="1"/>
    <xf numFmtId="0" fontId="4" fillId="0" borderId="13" xfId="1" applyFont="1" applyBorder="1" applyAlignment="1">
      <alignment shrinkToFit="1"/>
    </xf>
    <xf numFmtId="0" fontId="4" fillId="0" borderId="14" xfId="1" applyFont="1" applyBorder="1" applyAlignment="1">
      <alignment shrinkToFit="1"/>
    </xf>
    <xf numFmtId="0" fontId="4" fillId="0" borderId="15" xfId="1" applyFont="1" applyBorder="1" applyAlignment="1">
      <alignment shrinkToFit="1"/>
    </xf>
    <xf numFmtId="179" fontId="4" fillId="0" borderId="16" xfId="1" applyNumberFormat="1" applyFont="1" applyBorder="1" applyAlignment="1">
      <alignment shrinkToFit="1"/>
    </xf>
    <xf numFmtId="180" fontId="4" fillId="0" borderId="17" xfId="1" applyNumberFormat="1" applyFont="1" applyBorder="1" applyAlignment="1">
      <alignment shrinkToFit="1"/>
    </xf>
    <xf numFmtId="177" fontId="4" fillId="0" borderId="0" xfId="1" applyNumberFormat="1" applyFont="1"/>
    <xf numFmtId="0" fontId="4" fillId="0" borderId="0" xfId="1" applyFont="1" applyAlignment="1">
      <alignment shrinkToFit="1"/>
    </xf>
    <xf numFmtId="0" fontId="4" fillId="0" borderId="18" xfId="1" applyFont="1" applyBorder="1" applyAlignment="1">
      <alignment horizontal="center" shrinkToFit="1"/>
    </xf>
    <xf numFmtId="0" fontId="4" fillId="0" borderId="19" xfId="1" applyFont="1" applyBorder="1" applyAlignment="1">
      <alignment shrinkToFit="1"/>
    </xf>
    <xf numFmtId="0" fontId="4" fillId="0" borderId="20" xfId="1" applyFont="1" applyBorder="1" applyAlignment="1">
      <alignment shrinkToFit="1"/>
    </xf>
    <xf numFmtId="0" fontId="4" fillId="0" borderId="21" xfId="1" applyFont="1" applyBorder="1" applyAlignment="1">
      <alignment shrinkToFit="1"/>
    </xf>
    <xf numFmtId="180" fontId="4" fillId="0" borderId="22" xfId="1" applyNumberFormat="1" applyFont="1" applyBorder="1" applyAlignment="1">
      <alignment shrinkToFit="1"/>
    </xf>
    <xf numFmtId="0" fontId="4" fillId="0" borderId="23" xfId="1" applyFont="1" applyBorder="1" applyAlignment="1">
      <alignment shrinkToFit="1"/>
    </xf>
    <xf numFmtId="0" fontId="4" fillId="0" borderId="4" xfId="2" applyFont="1" applyBorder="1" applyAlignment="1">
      <alignment shrinkToFit="1"/>
    </xf>
    <xf numFmtId="0" fontId="4" fillId="0" borderId="24" xfId="1" applyFont="1" applyBorder="1" applyAlignment="1">
      <alignment shrinkToFit="1"/>
    </xf>
    <xf numFmtId="0" fontId="4" fillId="0" borderId="25" xfId="1" applyFont="1" applyBorder="1" applyAlignment="1">
      <alignment shrinkToFit="1"/>
    </xf>
    <xf numFmtId="0" fontId="4" fillId="2" borderId="6" xfId="1" applyFont="1" applyFill="1" applyBorder="1" applyAlignment="1">
      <alignment shrinkToFit="1"/>
    </xf>
    <xf numFmtId="0" fontId="4" fillId="0" borderId="0" xfId="1" applyFont="1" applyAlignment="1">
      <alignment horizontal="center" vertical="center" textRotation="255" shrinkToFit="1"/>
    </xf>
    <xf numFmtId="0" fontId="4" fillId="0" borderId="3" xfId="1" applyFont="1" applyBorder="1"/>
    <xf numFmtId="0" fontId="4" fillId="0" borderId="11" xfId="1" applyFont="1" applyBorder="1"/>
    <xf numFmtId="0" fontId="4" fillId="0" borderId="19" xfId="3" applyFont="1" applyBorder="1" applyAlignment="1">
      <alignment shrinkToFit="1"/>
    </xf>
    <xf numFmtId="0" fontId="4" fillId="0" borderId="30" xfId="1" applyFont="1" applyBorder="1" applyAlignment="1">
      <alignment shrinkToFit="1"/>
    </xf>
    <xf numFmtId="0" fontId="4" fillId="0" borderId="33" xfId="1" applyFont="1" applyBorder="1" applyAlignment="1">
      <alignment horizontal="center" shrinkToFit="1"/>
    </xf>
    <xf numFmtId="177" fontId="4" fillId="0" borderId="34" xfId="1" applyNumberFormat="1" applyFont="1" applyBorder="1"/>
    <xf numFmtId="0" fontId="4" fillId="0" borderId="23" xfId="1" applyFont="1" applyBorder="1" applyAlignment="1">
      <alignment vertical="center" shrinkToFit="1"/>
    </xf>
    <xf numFmtId="0" fontId="4" fillId="0" borderId="35" xfId="1" applyFont="1" applyBorder="1" applyAlignment="1">
      <alignment shrinkToFit="1"/>
    </xf>
    <xf numFmtId="181" fontId="2" fillId="0" borderId="0" xfId="1" applyNumberFormat="1" applyFont="1" applyAlignment="1">
      <alignment shrinkToFit="1"/>
    </xf>
    <xf numFmtId="0" fontId="4" fillId="0" borderId="7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36" xfId="1" applyFont="1" applyBorder="1" applyAlignment="1">
      <alignment shrinkToFit="1"/>
    </xf>
    <xf numFmtId="0" fontId="4" fillId="0" borderId="37" xfId="1" applyFont="1" applyBorder="1" applyAlignment="1">
      <alignment vertical="center" shrinkToFit="1"/>
    </xf>
    <xf numFmtId="0" fontId="4" fillId="0" borderId="38" xfId="1" applyFont="1" applyBorder="1" applyAlignment="1">
      <alignment shrinkToFit="1"/>
    </xf>
    <xf numFmtId="0" fontId="4" fillId="0" borderId="39" xfId="1" applyFont="1" applyBorder="1" applyAlignment="1">
      <alignment shrinkToFit="1"/>
    </xf>
    <xf numFmtId="0" fontId="4" fillId="0" borderId="10" xfId="1" applyFont="1" applyBorder="1" applyAlignment="1">
      <alignment shrinkToFit="1"/>
    </xf>
    <xf numFmtId="0" fontId="4" fillId="0" borderId="40" xfId="1" applyFont="1" applyBorder="1" applyAlignment="1">
      <alignment shrinkToFit="1"/>
    </xf>
    <xf numFmtId="0" fontId="4" fillId="0" borderId="41" xfId="1" applyFont="1" applyBorder="1" applyAlignment="1">
      <alignment shrinkToFit="1"/>
    </xf>
    <xf numFmtId="0" fontId="4" fillId="0" borderId="3" xfId="1" applyFont="1" applyBorder="1" applyAlignment="1">
      <alignment vertical="center" shrinkToFit="1"/>
    </xf>
    <xf numFmtId="0" fontId="4" fillId="0" borderId="42" xfId="1" applyFont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9" xfId="1" applyFont="1" applyBorder="1" applyAlignment="1">
      <alignment shrinkToFit="1"/>
    </xf>
    <xf numFmtId="0" fontId="4" fillId="0" borderId="44" xfId="1" applyFont="1" applyBorder="1" applyAlignment="1">
      <alignment vertical="center" shrinkToFit="1"/>
    </xf>
    <xf numFmtId="0" fontId="4" fillId="0" borderId="45" xfId="1" applyFont="1" applyBorder="1" applyAlignment="1">
      <alignment shrinkToFit="1"/>
    </xf>
    <xf numFmtId="0" fontId="4" fillId="0" borderId="3" xfId="1" applyFont="1" applyBorder="1" applyAlignment="1">
      <alignment shrinkToFit="1"/>
    </xf>
    <xf numFmtId="0" fontId="4" fillId="0" borderId="46" xfId="1" applyFont="1" applyBorder="1" applyAlignment="1">
      <alignment shrinkToFit="1"/>
    </xf>
    <xf numFmtId="0" fontId="4" fillId="0" borderId="35" xfId="1" applyFont="1" applyBorder="1" applyAlignment="1">
      <alignment vertical="center" shrinkToFit="1"/>
    </xf>
    <xf numFmtId="0" fontId="4" fillId="0" borderId="36" xfId="1" applyFont="1" applyBorder="1" applyAlignment="1">
      <alignment vertical="center" shrinkToFit="1"/>
    </xf>
    <xf numFmtId="0" fontId="4" fillId="0" borderId="47" xfId="1" applyFont="1" applyBorder="1" applyAlignment="1">
      <alignment shrinkToFit="1"/>
    </xf>
    <xf numFmtId="0" fontId="4" fillId="0" borderId="42" xfId="1" applyFont="1" applyBorder="1" applyAlignment="1">
      <alignment shrinkToFit="1"/>
    </xf>
    <xf numFmtId="0" fontId="4" fillId="0" borderId="48" xfId="1" applyFont="1" applyBorder="1" applyAlignment="1">
      <alignment shrinkToFit="1"/>
    </xf>
    <xf numFmtId="0" fontId="4" fillId="0" borderId="49" xfId="1" applyFont="1" applyBorder="1" applyAlignment="1">
      <alignment shrinkToFit="1"/>
    </xf>
    <xf numFmtId="0" fontId="4" fillId="0" borderId="50" xfId="1" applyFont="1" applyBorder="1" applyAlignment="1">
      <alignment shrinkToFit="1"/>
    </xf>
    <xf numFmtId="0" fontId="4" fillId="0" borderId="34" xfId="1" applyFont="1" applyBorder="1"/>
    <xf numFmtId="0" fontId="4" fillId="0" borderId="34" xfId="1" applyFont="1" applyBorder="1" applyAlignment="1">
      <alignment shrinkToFit="1"/>
    </xf>
    <xf numFmtId="0" fontId="4" fillId="0" borderId="51" xfId="1" applyFont="1" applyBorder="1" applyAlignment="1">
      <alignment shrinkToFit="1"/>
    </xf>
    <xf numFmtId="0" fontId="4" fillId="0" borderId="10" xfId="1" applyFont="1" applyBorder="1"/>
    <xf numFmtId="0" fontId="4" fillId="0" borderId="9" xfId="1" applyFont="1" applyBorder="1"/>
    <xf numFmtId="0" fontId="4" fillId="0" borderId="52" xfId="1" applyFont="1" applyBorder="1" applyAlignment="1">
      <alignment shrinkToFit="1"/>
    </xf>
    <xf numFmtId="0" fontId="14" fillId="0" borderId="0" xfId="4">
      <alignment vertical="center"/>
    </xf>
    <xf numFmtId="0" fontId="14" fillId="0" borderId="0" xfId="4" applyAlignment="1">
      <alignment horizontal="center" vertical="center" shrinkToFit="1"/>
    </xf>
    <xf numFmtId="0" fontId="14" fillId="0" borderId="0" xfId="4" applyAlignment="1">
      <alignment vertical="center" shrinkToFit="1"/>
    </xf>
    <xf numFmtId="0" fontId="1" fillId="0" borderId="0" xfId="4" applyFont="1" applyAlignment="1">
      <alignment horizontal="right" vertical="center"/>
    </xf>
    <xf numFmtId="0" fontId="14" fillId="0" borderId="64" xfId="5" applyFont="1" applyBorder="1" applyAlignment="1">
      <alignment vertical="center" shrinkToFit="1"/>
    </xf>
    <xf numFmtId="0" fontId="16" fillId="0" borderId="0" xfId="4" applyFont="1">
      <alignment vertical="center"/>
    </xf>
    <xf numFmtId="0" fontId="14" fillId="0" borderId="60" xfId="5" applyFont="1" applyBorder="1" applyAlignment="1">
      <alignment vertical="center" shrinkToFit="1"/>
    </xf>
    <xf numFmtId="0" fontId="14" fillId="2" borderId="64" xfId="5" applyFont="1" applyFill="1" applyBorder="1" applyAlignment="1">
      <alignment vertical="center" shrinkToFit="1"/>
    </xf>
    <xf numFmtId="0" fontId="14" fillId="0" borderId="65" xfId="5" applyFont="1" applyBorder="1" applyAlignment="1">
      <alignment vertical="center" shrinkToFit="1"/>
    </xf>
    <xf numFmtId="0" fontId="14" fillId="0" borderId="82" xfId="5" applyFont="1" applyBorder="1" applyAlignment="1">
      <alignment vertical="center" shrinkToFit="1"/>
    </xf>
    <xf numFmtId="0" fontId="14" fillId="0" borderId="90" xfId="5" applyFont="1" applyBorder="1" applyAlignment="1">
      <alignment vertical="center" shrinkToFit="1"/>
    </xf>
    <xf numFmtId="0" fontId="14" fillId="0" borderId="85" xfId="5" applyFont="1" applyBorder="1" applyAlignment="1">
      <alignment vertical="center" shrinkToFit="1"/>
    </xf>
    <xf numFmtId="0" fontId="14" fillId="0" borderId="94" xfId="5" applyFont="1" applyBorder="1" applyAlignment="1">
      <alignment vertical="center" shrinkToFit="1"/>
    </xf>
    <xf numFmtId="0" fontId="14" fillId="0" borderId="86" xfId="5" applyFont="1" applyBorder="1" applyAlignment="1">
      <alignment vertical="center" shrinkToFit="1"/>
    </xf>
    <xf numFmtId="0" fontId="18" fillId="0" borderId="0" xfId="4" applyFont="1" applyAlignment="1">
      <alignment horizontal="left" vertical="center"/>
    </xf>
    <xf numFmtId="0" fontId="19" fillId="0" borderId="0" xfId="4" applyFont="1" applyAlignment="1">
      <alignment horizontal="left" vertical="center"/>
    </xf>
    <xf numFmtId="0" fontId="14" fillId="0" borderId="0" xfId="4" applyAlignment="1">
      <alignment horizontal="right" vertical="center" shrinkToFit="1"/>
    </xf>
    <xf numFmtId="0" fontId="14" fillId="3" borderId="33" xfId="4" applyFill="1" applyBorder="1" applyAlignment="1">
      <alignment horizontal="center" vertical="center"/>
    </xf>
    <xf numFmtId="0" fontId="14" fillId="3" borderId="54" xfId="4" applyFill="1" applyBorder="1">
      <alignment vertical="center"/>
    </xf>
    <xf numFmtId="0" fontId="14" fillId="3" borderId="55" xfId="4" applyFill="1" applyBorder="1" applyAlignment="1">
      <alignment horizontal="center" vertical="center" shrinkToFit="1"/>
    </xf>
    <xf numFmtId="0" fontId="14" fillId="3" borderId="18" xfId="4" applyFill="1" applyBorder="1">
      <alignment vertical="center"/>
    </xf>
    <xf numFmtId="0" fontId="20" fillId="3" borderId="57" xfId="5" applyFont="1" applyFill="1" applyBorder="1" applyAlignment="1">
      <alignment horizontal="center" vertical="center"/>
    </xf>
    <xf numFmtId="182" fontId="14" fillId="0" borderId="58" xfId="4" applyNumberFormat="1" applyBorder="1" applyAlignment="1">
      <alignment horizontal="center" vertical="center"/>
    </xf>
    <xf numFmtId="0" fontId="14" fillId="0" borderId="59" xfId="4" applyBorder="1" applyAlignment="1">
      <alignment horizontal="center" vertical="center"/>
    </xf>
    <xf numFmtId="0" fontId="14" fillId="4" borderId="60" xfId="4" applyFill="1" applyBorder="1" applyAlignment="1">
      <alignment horizontal="center" vertical="center" shrinkToFit="1"/>
    </xf>
    <xf numFmtId="0" fontId="14" fillId="0" borderId="60" xfId="4" applyBorder="1" applyAlignment="1">
      <alignment vertical="center" shrinkToFit="1"/>
    </xf>
    <xf numFmtId="0" fontId="20" fillId="0" borderId="61" xfId="5" applyFont="1" applyBorder="1">
      <alignment vertical="center"/>
    </xf>
    <xf numFmtId="182" fontId="20" fillId="0" borderId="62" xfId="5" applyNumberFormat="1" applyFont="1" applyBorder="1" applyAlignment="1">
      <alignment horizontal="center" vertical="center"/>
    </xf>
    <xf numFmtId="182" fontId="14" fillId="0" borderId="63" xfId="4" applyNumberFormat="1" applyBorder="1" applyAlignment="1">
      <alignment horizontal="center" vertical="center"/>
    </xf>
    <xf numFmtId="178" fontId="14" fillId="0" borderId="59" xfId="4" applyNumberFormat="1" applyBorder="1" applyAlignment="1">
      <alignment horizontal="center" vertical="center"/>
    </xf>
    <xf numFmtId="0" fontId="14" fillId="4" borderId="64" xfId="4" applyFill="1" applyBorder="1" applyAlignment="1">
      <alignment horizontal="center" vertical="center" shrinkToFit="1"/>
    </xf>
    <xf numFmtId="0" fontId="14" fillId="0" borderId="64" xfId="4" applyBorder="1" applyAlignment="1">
      <alignment vertical="center" shrinkToFit="1"/>
    </xf>
    <xf numFmtId="0" fontId="20" fillId="0" borderId="65" xfId="5" applyFont="1" applyBorder="1">
      <alignment vertical="center"/>
    </xf>
    <xf numFmtId="182" fontId="20" fillId="0" borderId="66" xfId="5" applyNumberFormat="1" applyFont="1" applyBorder="1" applyAlignment="1">
      <alignment horizontal="center" vertical="center"/>
    </xf>
    <xf numFmtId="0" fontId="14" fillId="5" borderId="64" xfId="4" applyFill="1" applyBorder="1" applyAlignment="1">
      <alignment horizontal="center" vertical="center" shrinkToFit="1"/>
    </xf>
    <xf numFmtId="182" fontId="14" fillId="0" borderId="67" xfId="4" applyNumberFormat="1" applyBorder="1" applyAlignment="1">
      <alignment horizontal="center" vertical="center"/>
    </xf>
    <xf numFmtId="0" fontId="14" fillId="0" borderId="68" xfId="4" applyBorder="1" applyAlignment="1">
      <alignment horizontal="center" vertical="center"/>
    </xf>
    <xf numFmtId="0" fontId="14" fillId="0" borderId="69" xfId="4" applyBorder="1" applyAlignment="1">
      <alignment horizontal="center" vertical="center" shrinkToFit="1"/>
    </xf>
    <xf numFmtId="0" fontId="14" fillId="0" borderId="69" xfId="4" applyBorder="1" applyAlignment="1">
      <alignment vertical="center" shrinkToFit="1"/>
    </xf>
    <xf numFmtId="0" fontId="20" fillId="0" borderId="70" xfId="5" applyFont="1" applyBorder="1">
      <alignment vertical="center"/>
    </xf>
    <xf numFmtId="182" fontId="20" fillId="0" borderId="71" xfId="5" applyNumberFormat="1" applyFont="1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4" fillId="0" borderId="73" xfId="4" applyBorder="1" applyAlignment="1">
      <alignment vertical="center" shrinkToFit="1"/>
    </xf>
    <xf numFmtId="0" fontId="20" fillId="0" borderId="74" xfId="5" applyFont="1" applyBorder="1">
      <alignment vertical="center"/>
    </xf>
    <xf numFmtId="0" fontId="14" fillId="6" borderId="60" xfId="4" applyFill="1" applyBorder="1" applyAlignment="1">
      <alignment horizontal="center" vertical="center" shrinkToFit="1"/>
    </xf>
    <xf numFmtId="0" fontId="14" fillId="6" borderId="64" xfId="4" applyFill="1" applyBorder="1" applyAlignment="1">
      <alignment horizontal="center" vertical="center" shrinkToFit="1"/>
    </xf>
    <xf numFmtId="0" fontId="14" fillId="7" borderId="64" xfId="4" applyFill="1" applyBorder="1" applyAlignment="1">
      <alignment horizontal="center" vertical="center" shrinkToFit="1"/>
    </xf>
    <xf numFmtId="0" fontId="20" fillId="0" borderId="64" xfId="5" applyFont="1" applyBorder="1" applyAlignment="1">
      <alignment vertical="center" shrinkToFit="1"/>
    </xf>
    <xf numFmtId="0" fontId="20" fillId="8" borderId="65" xfId="5" applyFont="1" applyFill="1" applyBorder="1">
      <alignment vertical="center"/>
    </xf>
    <xf numFmtId="182" fontId="20" fillId="8" borderId="66" xfId="5" applyNumberFormat="1" applyFont="1" applyFill="1" applyBorder="1" applyAlignment="1">
      <alignment horizontal="center" vertical="center"/>
    </xf>
    <xf numFmtId="0" fontId="14" fillId="6" borderId="73" xfId="4" applyFill="1" applyBorder="1" applyAlignment="1">
      <alignment horizontal="center" vertical="center" shrinkToFit="1"/>
    </xf>
    <xf numFmtId="182" fontId="14" fillId="0" borderId="77" xfId="4" applyNumberFormat="1" applyBorder="1" applyAlignment="1">
      <alignment horizontal="center" vertical="center"/>
    </xf>
    <xf numFmtId="0" fontId="14" fillId="0" borderId="65" xfId="4" applyBorder="1">
      <alignment vertical="center"/>
    </xf>
    <xf numFmtId="182" fontId="14" fillId="0" borderId="66" xfId="4" applyNumberFormat="1" applyBorder="1" applyAlignment="1">
      <alignment horizontal="center" vertical="center"/>
    </xf>
    <xf numFmtId="49" fontId="20" fillId="0" borderId="78" xfId="5" applyNumberFormat="1" applyFont="1" applyBorder="1">
      <alignment vertical="center"/>
    </xf>
    <xf numFmtId="182" fontId="20" fillId="0" borderId="79" xfId="5" applyNumberFormat="1" applyFont="1" applyBorder="1" applyAlignment="1">
      <alignment horizontal="center" vertical="center"/>
    </xf>
    <xf numFmtId="0" fontId="20" fillId="15" borderId="65" xfId="5" applyFont="1" applyFill="1" applyBorder="1">
      <alignment vertical="center"/>
    </xf>
    <xf numFmtId="182" fontId="1" fillId="9" borderId="80" xfId="1" applyNumberFormat="1" applyFill="1" applyBorder="1" applyAlignment="1">
      <alignment horizontal="center" vertical="center" shrinkToFit="1"/>
    </xf>
    <xf numFmtId="0" fontId="1" fillId="9" borderId="72" xfId="1" applyFill="1" applyBorder="1" applyAlignment="1">
      <alignment vertical="center" shrinkToFit="1"/>
    </xf>
    <xf numFmtId="183" fontId="1" fillId="9" borderId="73" xfId="1" applyNumberFormat="1" applyFill="1" applyBorder="1" applyAlignment="1">
      <alignment vertical="center" shrinkToFit="1"/>
    </xf>
    <xf numFmtId="184" fontId="1" fillId="9" borderId="73" xfId="1" applyNumberFormat="1" applyFill="1" applyBorder="1" applyAlignment="1">
      <alignment vertical="center" shrinkToFit="1"/>
    </xf>
    <xf numFmtId="183" fontId="1" fillId="9" borderId="79" xfId="1" applyNumberFormat="1" applyFill="1" applyBorder="1" applyAlignment="1">
      <alignment vertical="center" shrinkToFit="1"/>
    </xf>
    <xf numFmtId="0" fontId="1" fillId="0" borderId="0" xfId="1"/>
    <xf numFmtId="182" fontId="1" fillId="0" borderId="63" xfId="1" applyNumberFormat="1" applyBorder="1" applyAlignment="1">
      <alignment horizontal="center" vertical="center" shrinkToFit="1"/>
    </xf>
    <xf numFmtId="0" fontId="1" fillId="0" borderId="64" xfId="1" applyBorder="1" applyAlignment="1">
      <alignment vertical="center" shrinkToFit="1"/>
    </xf>
    <xf numFmtId="0" fontId="1" fillId="0" borderId="65" xfId="1" applyBorder="1" applyAlignment="1">
      <alignment vertical="center" shrinkToFit="1"/>
    </xf>
    <xf numFmtId="0" fontId="1" fillId="0" borderId="76" xfId="1" applyBorder="1" applyAlignment="1">
      <alignment vertical="center" shrinkToFit="1"/>
    </xf>
    <xf numFmtId="0" fontId="1" fillId="0" borderId="60" xfId="1" applyBorder="1" applyAlignment="1">
      <alignment vertical="center" shrinkToFit="1"/>
    </xf>
    <xf numFmtId="0" fontId="1" fillId="0" borderId="62" xfId="1" applyBorder="1" applyAlignment="1">
      <alignment vertical="center" shrinkToFit="1"/>
    </xf>
    <xf numFmtId="182" fontId="20" fillId="0" borderId="63" xfId="5" applyNumberFormat="1" applyFont="1" applyBorder="1" applyAlignment="1">
      <alignment horizontal="center" vertical="center"/>
    </xf>
    <xf numFmtId="0" fontId="20" fillId="0" borderId="59" xfId="5" applyFont="1" applyBorder="1" applyAlignment="1">
      <alignment horizontal="center" vertical="center"/>
    </xf>
    <xf numFmtId="0" fontId="20" fillId="0" borderId="60" xfId="5" applyFont="1" applyBorder="1" applyAlignment="1">
      <alignment horizontal="center" vertical="center" shrinkToFit="1"/>
    </xf>
    <xf numFmtId="0" fontId="1" fillId="0" borderId="66" xfId="1" applyBorder="1" applyAlignment="1">
      <alignment vertical="center" shrinkToFit="1"/>
    </xf>
    <xf numFmtId="178" fontId="20" fillId="0" borderId="59" xfId="5" applyNumberFormat="1" applyFont="1" applyBorder="1" applyAlignment="1">
      <alignment horizontal="center" vertical="center"/>
    </xf>
    <xf numFmtId="0" fontId="20" fillId="0" borderId="64" xfId="5" applyFont="1" applyBorder="1" applyAlignment="1">
      <alignment horizontal="center" vertical="center" shrinkToFit="1"/>
    </xf>
    <xf numFmtId="0" fontId="1" fillId="0" borderId="64" xfId="1" applyBorder="1" applyAlignment="1">
      <alignment shrinkToFit="1"/>
    </xf>
    <xf numFmtId="182" fontId="20" fillId="0" borderId="67" xfId="5" applyNumberFormat="1" applyFont="1" applyBorder="1" applyAlignment="1">
      <alignment horizontal="center" vertical="center"/>
    </xf>
    <xf numFmtId="0" fontId="20" fillId="0" borderId="68" xfId="5" applyFont="1" applyBorder="1" applyAlignment="1">
      <alignment horizontal="center" vertical="center"/>
    </xf>
    <xf numFmtId="0" fontId="20" fillId="0" borderId="69" xfId="5" applyFont="1" applyBorder="1" applyAlignment="1">
      <alignment horizontal="center" vertical="center" shrinkToFit="1"/>
    </xf>
    <xf numFmtId="0" fontId="20" fillId="0" borderId="69" xfId="5" applyFont="1" applyBorder="1" applyAlignment="1">
      <alignment vertical="center" shrinkToFit="1"/>
    </xf>
    <xf numFmtId="0" fontId="1" fillId="10" borderId="69" xfId="1" applyFill="1" applyBorder="1" applyAlignment="1">
      <alignment vertical="center" shrinkToFit="1"/>
    </xf>
    <xf numFmtId="0" fontId="1" fillId="10" borderId="71" xfId="1" applyFill="1" applyBorder="1" applyAlignment="1">
      <alignment vertical="center" shrinkToFit="1"/>
    </xf>
    <xf numFmtId="182" fontId="20" fillId="11" borderId="33" xfId="5" applyNumberFormat="1" applyFont="1" applyFill="1" applyBorder="1" applyAlignment="1">
      <alignment horizontal="center" vertical="center"/>
    </xf>
    <xf numFmtId="0" fontId="20" fillId="11" borderId="55" xfId="5" applyFont="1" applyFill="1" applyBorder="1" applyAlignment="1">
      <alignment horizontal="center" vertical="center"/>
    </xf>
    <xf numFmtId="0" fontId="20" fillId="11" borderId="55" xfId="5" applyFont="1" applyFill="1" applyBorder="1" applyAlignment="1">
      <alignment horizontal="center" vertical="center" shrinkToFit="1"/>
    </xf>
    <xf numFmtId="0" fontId="20" fillId="11" borderId="55" xfId="5" applyFont="1" applyFill="1" applyBorder="1" applyAlignment="1">
      <alignment vertical="center" shrinkToFit="1"/>
    </xf>
    <xf numFmtId="0" fontId="20" fillId="11" borderId="55" xfId="5" applyFont="1" applyFill="1" applyBorder="1">
      <alignment vertical="center"/>
    </xf>
    <xf numFmtId="0" fontId="1" fillId="11" borderId="55" xfId="1" applyFill="1" applyBorder="1" applyAlignment="1">
      <alignment vertical="center" shrinkToFit="1"/>
    </xf>
    <xf numFmtId="0" fontId="1" fillId="11" borderId="57" xfId="1" applyFill="1" applyBorder="1" applyAlignment="1">
      <alignment vertical="center" shrinkToFit="1"/>
    </xf>
    <xf numFmtId="182" fontId="20" fillId="0" borderId="58" xfId="5" applyNumberFormat="1" applyFont="1" applyBorder="1" applyAlignment="1">
      <alignment horizontal="center" vertical="center"/>
    </xf>
    <xf numFmtId="0" fontId="20" fillId="0" borderId="60" xfId="5" applyFont="1" applyBorder="1" applyAlignment="1">
      <alignment horizontal="center" vertical="center"/>
    </xf>
    <xf numFmtId="0" fontId="1" fillId="0" borderId="61" xfId="1" applyBorder="1" applyAlignment="1">
      <alignment vertical="center" shrinkToFit="1"/>
    </xf>
    <xf numFmtId="0" fontId="1" fillId="0" borderId="75" xfId="1" applyBorder="1" applyAlignment="1">
      <alignment vertical="center" shrinkToFit="1"/>
    </xf>
    <xf numFmtId="182" fontId="20" fillId="0" borderId="81" xfId="5" applyNumberFormat="1" applyFont="1" applyBorder="1" applyAlignment="1">
      <alignment horizontal="center" vertical="center"/>
    </xf>
    <xf numFmtId="182" fontId="20" fillId="0" borderId="77" xfId="5" applyNumberFormat="1" applyFont="1" applyBorder="1" applyAlignment="1">
      <alignment horizontal="center" vertical="center"/>
    </xf>
    <xf numFmtId="0" fontId="20" fillId="8" borderId="64" xfId="5" applyFont="1" applyFill="1" applyBorder="1" applyAlignment="1">
      <alignment vertical="center" shrinkToFit="1"/>
    </xf>
    <xf numFmtId="0" fontId="20" fillId="0" borderId="82" xfId="5" applyFont="1" applyBorder="1" applyAlignment="1">
      <alignment horizontal="center" vertical="center" shrinkToFit="1"/>
    </xf>
    <xf numFmtId="0" fontId="20" fillId="0" borderId="82" xfId="5" applyFont="1" applyBorder="1" applyAlignment="1">
      <alignment vertical="center" shrinkToFit="1"/>
    </xf>
    <xf numFmtId="0" fontId="20" fillId="0" borderId="83" xfId="5" applyFont="1" applyBorder="1">
      <alignment vertical="center"/>
    </xf>
    <xf numFmtId="0" fontId="20" fillId="0" borderId="84" xfId="5" applyFont="1" applyBorder="1">
      <alignment vertical="center"/>
    </xf>
    <xf numFmtId="0" fontId="20" fillId="0" borderId="73" xfId="5" applyFont="1" applyBorder="1" applyAlignment="1">
      <alignment horizontal="center" vertical="center"/>
    </xf>
    <xf numFmtId="0" fontId="20" fillId="0" borderId="73" xfId="5" applyFont="1" applyBorder="1" applyAlignment="1">
      <alignment horizontal="center" vertical="center" shrinkToFit="1"/>
    </xf>
    <xf numFmtId="0" fontId="20" fillId="0" borderId="73" xfId="5" applyFont="1" applyBorder="1" applyAlignment="1">
      <alignment vertical="center" shrinkToFit="1"/>
    </xf>
    <xf numFmtId="0" fontId="20" fillId="11" borderId="59" xfId="5" applyFont="1" applyFill="1" applyBorder="1" applyAlignment="1">
      <alignment horizontal="center" vertical="center"/>
    </xf>
    <xf numFmtId="0" fontId="20" fillId="11" borderId="59" xfId="5" applyFont="1" applyFill="1" applyBorder="1" applyAlignment="1">
      <alignment horizontal="center" vertical="center" shrinkToFit="1"/>
    </xf>
    <xf numFmtId="0" fontId="20" fillId="11" borderId="82" xfId="5" applyFont="1" applyFill="1" applyBorder="1" applyAlignment="1">
      <alignment vertical="center" shrinkToFit="1"/>
    </xf>
    <xf numFmtId="0" fontId="20" fillId="11" borderId="83" xfId="5" applyFont="1" applyFill="1" applyBorder="1">
      <alignment vertical="center"/>
    </xf>
    <xf numFmtId="182" fontId="20" fillId="11" borderId="2" xfId="5" applyNumberFormat="1" applyFont="1" applyFill="1" applyBorder="1" applyAlignment="1">
      <alignment horizontal="center" vertical="center"/>
    </xf>
    <xf numFmtId="0" fontId="20" fillId="11" borderId="18" xfId="5" applyFont="1" applyFill="1" applyBorder="1" applyAlignment="1">
      <alignment horizontal="center" vertical="center"/>
    </xf>
    <xf numFmtId="0" fontId="20" fillId="11" borderId="54" xfId="5" applyFont="1" applyFill="1" applyBorder="1" applyAlignment="1">
      <alignment horizontal="center" vertical="center" shrinkToFit="1"/>
    </xf>
    <xf numFmtId="0" fontId="20" fillId="0" borderId="59" xfId="5" applyFont="1" applyBorder="1" applyAlignment="1">
      <alignment horizontal="center" vertical="center" shrinkToFit="1"/>
    </xf>
    <xf numFmtId="0" fontId="20" fillId="0" borderId="85" xfId="5" applyFont="1" applyBorder="1" applyAlignment="1">
      <alignment horizontal="center" vertical="center"/>
    </xf>
    <xf numFmtId="0" fontId="20" fillId="0" borderId="86" xfId="5" applyFont="1" applyBorder="1">
      <alignment vertical="center"/>
    </xf>
    <xf numFmtId="0" fontId="20" fillId="0" borderId="76" xfId="5" applyFont="1" applyBorder="1">
      <alignment vertical="center"/>
    </xf>
    <xf numFmtId="182" fontId="20" fillId="11" borderId="63" xfId="5" applyNumberFormat="1" applyFont="1" applyFill="1" applyBorder="1" applyAlignment="1">
      <alignment horizontal="center" vertical="center"/>
    </xf>
    <xf numFmtId="0" fontId="20" fillId="0" borderId="78" xfId="5" applyFont="1" applyBorder="1">
      <alignment vertical="center"/>
    </xf>
    <xf numFmtId="0" fontId="20" fillId="11" borderId="18" xfId="5" applyFont="1" applyFill="1" applyBorder="1">
      <alignment vertical="center"/>
    </xf>
    <xf numFmtId="0" fontId="20" fillId="0" borderId="60" xfId="5" applyFont="1" applyBorder="1" applyAlignment="1">
      <alignment vertical="center" shrinkToFit="1"/>
    </xf>
    <xf numFmtId="182" fontId="20" fillId="0" borderId="87" xfId="5" applyNumberFormat="1" applyFont="1" applyBorder="1" applyAlignment="1">
      <alignment horizontal="center" vertical="center"/>
    </xf>
    <xf numFmtId="182" fontId="20" fillId="0" borderId="88" xfId="5" applyNumberFormat="1" applyFont="1" applyBorder="1" applyAlignment="1">
      <alignment horizontal="center" vertical="center"/>
    </xf>
    <xf numFmtId="0" fontId="20" fillId="11" borderId="89" xfId="5" applyFont="1" applyFill="1" applyBorder="1" applyAlignment="1">
      <alignment horizontal="center" vertical="center"/>
    </xf>
    <xf numFmtId="0" fontId="20" fillId="2" borderId="64" xfId="5" applyFont="1" applyFill="1" applyBorder="1" applyAlignment="1">
      <alignment vertical="center" shrinkToFit="1"/>
    </xf>
    <xf numFmtId="182" fontId="20" fillId="11" borderId="81" xfId="5" applyNumberFormat="1" applyFont="1" applyFill="1" applyBorder="1" applyAlignment="1">
      <alignment horizontal="center" vertical="center"/>
    </xf>
    <xf numFmtId="178" fontId="20" fillId="0" borderId="60" xfId="5" applyNumberFormat="1" applyFont="1" applyBorder="1" applyAlignment="1">
      <alignment horizontal="center" vertical="center"/>
    </xf>
    <xf numFmtId="0" fontId="14" fillId="0" borderId="73" xfId="4" applyBorder="1" applyAlignment="1">
      <alignment horizontal="center" vertical="center"/>
    </xf>
    <xf numFmtId="0" fontId="14" fillId="0" borderId="60" xfId="4" applyBorder="1" applyAlignment="1">
      <alignment horizontal="center" vertical="center" shrinkToFit="1"/>
    </xf>
    <xf numFmtId="0" fontId="14" fillId="0" borderId="61" xfId="4" applyBorder="1">
      <alignment vertical="center"/>
    </xf>
    <xf numFmtId="0" fontId="14" fillId="0" borderId="64" xfId="4" applyBorder="1" applyAlignment="1">
      <alignment horizontal="center" vertical="center" shrinkToFit="1"/>
    </xf>
    <xf numFmtId="0" fontId="14" fillId="0" borderId="70" xfId="4" applyBorder="1">
      <alignment vertical="center"/>
    </xf>
    <xf numFmtId="0" fontId="14" fillId="0" borderId="73" xfId="4" applyBorder="1" applyAlignment="1">
      <alignment horizontal="center" vertical="center" shrinkToFit="1"/>
    </xf>
    <xf numFmtId="182" fontId="14" fillId="0" borderId="87" xfId="4" applyNumberFormat="1" applyBorder="1" applyAlignment="1">
      <alignment horizontal="center" vertical="center"/>
    </xf>
    <xf numFmtId="0" fontId="1" fillId="0" borderId="24" xfId="1" applyBorder="1" applyAlignment="1">
      <alignment shrinkToFit="1"/>
    </xf>
    <xf numFmtId="0" fontId="14" fillId="0" borderId="86" xfId="4" applyBorder="1">
      <alignment vertical="center"/>
    </xf>
    <xf numFmtId="0" fontId="14" fillId="0" borderId="90" xfId="4" applyBorder="1">
      <alignment vertical="center"/>
    </xf>
    <xf numFmtId="0" fontId="14" fillId="0" borderId="75" xfId="4" applyBorder="1">
      <alignment vertical="center"/>
    </xf>
    <xf numFmtId="0" fontId="14" fillId="0" borderId="85" xfId="4" applyBorder="1">
      <alignment vertical="center"/>
    </xf>
    <xf numFmtId="0" fontId="14" fillId="0" borderId="89" xfId="4" applyBorder="1">
      <alignment vertical="center"/>
    </xf>
    <xf numFmtId="0" fontId="14" fillId="0" borderId="76" xfId="4" applyBorder="1">
      <alignment vertical="center"/>
    </xf>
    <xf numFmtId="0" fontId="14" fillId="0" borderId="91" xfId="4" applyBorder="1">
      <alignment vertical="center"/>
    </xf>
    <xf numFmtId="183" fontId="1" fillId="0" borderId="0" xfId="1" applyNumberFormat="1"/>
    <xf numFmtId="0" fontId="14" fillId="12" borderId="33" xfId="4" applyFill="1" applyBorder="1" applyAlignment="1">
      <alignment horizontal="center" vertical="center"/>
    </xf>
    <xf numFmtId="0" fontId="14" fillId="12" borderId="54" xfId="4" applyFill="1" applyBorder="1">
      <alignment vertical="center"/>
    </xf>
    <xf numFmtId="0" fontId="14" fillId="12" borderId="55" xfId="4" applyFill="1" applyBorder="1" applyAlignment="1">
      <alignment horizontal="center" vertical="center" shrinkToFit="1"/>
    </xf>
    <xf numFmtId="0" fontId="14" fillId="12" borderId="57" xfId="4" applyFill="1" applyBorder="1" applyAlignment="1">
      <alignment horizontal="center" vertical="center" shrinkToFit="1"/>
    </xf>
    <xf numFmtId="0" fontId="14" fillId="12" borderId="2" xfId="4" applyFill="1" applyBorder="1" applyAlignment="1">
      <alignment horizontal="center" vertical="center" wrapText="1"/>
    </xf>
    <xf numFmtId="0" fontId="14" fillId="12" borderId="1" xfId="4" applyFill="1" applyBorder="1" applyAlignment="1">
      <alignment horizontal="center" vertical="center" wrapText="1"/>
    </xf>
    <xf numFmtId="0" fontId="1" fillId="12" borderId="35" xfId="1" applyFill="1" applyBorder="1" applyAlignment="1">
      <alignment horizontal="center" vertical="center"/>
    </xf>
    <xf numFmtId="182" fontId="14" fillId="0" borderId="80" xfId="4" applyNumberFormat="1" applyBorder="1" applyAlignment="1">
      <alignment horizontal="center" vertical="center"/>
    </xf>
    <xf numFmtId="0" fontId="14" fillId="2" borderId="60" xfId="4" applyFill="1" applyBorder="1" applyAlignment="1">
      <alignment horizontal="center" vertical="center" shrinkToFit="1"/>
    </xf>
    <xf numFmtId="0" fontId="14" fillId="0" borderId="90" xfId="4" applyBorder="1" applyAlignment="1">
      <alignment vertical="center" shrinkToFit="1"/>
    </xf>
    <xf numFmtId="0" fontId="1" fillId="0" borderId="74" xfId="1" quotePrefix="1" applyBorder="1" applyAlignment="1">
      <alignment horizontal="left" vertical="center" wrapText="1"/>
    </xf>
    <xf numFmtId="0" fontId="1" fillId="0" borderId="79" xfId="1" applyBorder="1" applyAlignment="1">
      <alignment horizontal="left" vertical="center" wrapText="1"/>
    </xf>
    <xf numFmtId="0" fontId="14" fillId="2" borderId="64" xfId="4" applyFill="1" applyBorder="1" applyAlignment="1">
      <alignment horizontal="center" vertical="center" shrinkToFit="1"/>
    </xf>
    <xf numFmtId="0" fontId="1" fillId="0" borderId="65" xfId="1" quotePrefix="1" applyBorder="1" applyAlignment="1">
      <alignment horizontal="left" vertical="center" wrapText="1"/>
    </xf>
    <xf numFmtId="0" fontId="1" fillId="0" borderId="66" xfId="1" applyBorder="1" applyAlignment="1">
      <alignment horizontal="left" vertical="center" wrapText="1"/>
    </xf>
    <xf numFmtId="0" fontId="14" fillId="2" borderId="82" xfId="4" applyFill="1" applyBorder="1" applyAlignment="1">
      <alignment horizontal="center" vertical="center" shrinkToFit="1"/>
    </xf>
    <xf numFmtId="0" fontId="14" fillId="0" borderId="85" xfId="4" applyBorder="1" applyAlignment="1">
      <alignment vertical="center" shrinkToFit="1"/>
    </xf>
    <xf numFmtId="0" fontId="14" fillId="2" borderId="69" xfId="4" applyFill="1" applyBorder="1" applyAlignment="1">
      <alignment horizontal="center" vertical="center" shrinkToFit="1"/>
    </xf>
    <xf numFmtId="0" fontId="14" fillId="0" borderId="94" xfId="4" applyBorder="1" applyAlignment="1">
      <alignment vertical="center" shrinkToFit="1"/>
    </xf>
    <xf numFmtId="0" fontId="1" fillId="0" borderId="70" xfId="1" quotePrefix="1" applyBorder="1" applyAlignment="1">
      <alignment horizontal="left" vertical="center" wrapText="1"/>
    </xf>
    <xf numFmtId="0" fontId="1" fillId="0" borderId="71" xfId="1" applyBorder="1" applyAlignment="1">
      <alignment horizontal="left" vertical="center" wrapText="1"/>
    </xf>
    <xf numFmtId="0" fontId="14" fillId="2" borderId="90" xfId="4" applyFill="1" applyBorder="1" applyAlignment="1">
      <alignment horizontal="center" vertical="center" shrinkToFit="1"/>
    </xf>
    <xf numFmtId="0" fontId="14" fillId="2" borderId="86" xfId="4" applyFill="1" applyBorder="1" applyAlignment="1">
      <alignment horizontal="center" vertical="center" shrinkToFit="1"/>
    </xf>
    <xf numFmtId="0" fontId="1" fillId="0" borderId="86" xfId="1" applyBorder="1" applyAlignment="1">
      <alignment vertical="center"/>
    </xf>
    <xf numFmtId="0" fontId="14" fillId="0" borderId="86" xfId="4" applyBorder="1" applyAlignment="1">
      <alignment vertical="center" shrinkToFit="1"/>
    </xf>
    <xf numFmtId="182" fontId="20" fillId="0" borderId="80" xfId="5" applyNumberFormat="1" applyFont="1" applyBorder="1" applyAlignment="1">
      <alignment horizontal="center" vertical="center"/>
    </xf>
    <xf numFmtId="0" fontId="20" fillId="2" borderId="60" xfId="5" applyFont="1" applyFill="1" applyBorder="1" applyAlignment="1">
      <alignment horizontal="center" vertical="center" shrinkToFit="1"/>
    </xf>
    <xf numFmtId="0" fontId="20" fillId="2" borderId="64" xfId="5" applyFont="1" applyFill="1" applyBorder="1" applyAlignment="1">
      <alignment horizontal="center" vertical="center" shrinkToFit="1"/>
    </xf>
    <xf numFmtId="0" fontId="1" fillId="2" borderId="66" xfId="1" applyFill="1" applyBorder="1" applyAlignment="1">
      <alignment horizontal="left" vertical="center" wrapText="1"/>
    </xf>
    <xf numFmtId="0" fontId="20" fillId="2" borderId="82" xfId="5" applyFont="1" applyFill="1" applyBorder="1" applyAlignment="1">
      <alignment horizontal="center" vertical="center" shrinkToFit="1"/>
    </xf>
    <xf numFmtId="0" fontId="20" fillId="2" borderId="69" xfId="5" applyFont="1" applyFill="1" applyBorder="1" applyAlignment="1">
      <alignment horizontal="center" vertical="center" shrinkToFit="1"/>
    </xf>
    <xf numFmtId="0" fontId="20" fillId="2" borderId="73" xfId="5" applyFont="1" applyFill="1" applyBorder="1" applyAlignment="1">
      <alignment horizontal="center" vertical="center" shrinkToFit="1"/>
    </xf>
    <xf numFmtId="0" fontId="1" fillId="0" borderId="91" xfId="1" quotePrefix="1" applyBorder="1" applyAlignment="1">
      <alignment horizontal="left" vertical="center" wrapText="1"/>
    </xf>
    <xf numFmtId="0" fontId="1" fillId="0" borderId="65" xfId="1" quotePrefix="1" applyBorder="1" applyAlignment="1">
      <alignment vertical="center" wrapText="1"/>
    </xf>
    <xf numFmtId="0" fontId="1" fillId="0" borderId="65" xfId="1" quotePrefix="1" applyBorder="1" applyAlignment="1">
      <alignment horizontal="left" vertical="top" wrapText="1"/>
    </xf>
    <xf numFmtId="0" fontId="1" fillId="0" borderId="0" xfId="1" applyAlignment="1">
      <alignment vertical="center"/>
    </xf>
    <xf numFmtId="0" fontId="1" fillId="0" borderId="74" xfId="1" quotePrefix="1" applyBorder="1" applyAlignment="1">
      <alignment horizontal="left" vertical="top" wrapText="1"/>
    </xf>
    <xf numFmtId="0" fontId="1" fillId="0" borderId="65" xfId="1" quotePrefix="1" applyBorder="1" applyAlignment="1">
      <alignment vertical="top" wrapText="1"/>
    </xf>
    <xf numFmtId="0" fontId="1" fillId="0" borderId="74" xfId="1" quotePrefix="1" applyBorder="1" applyAlignment="1">
      <alignment vertical="center" wrapText="1"/>
    </xf>
    <xf numFmtId="0" fontId="14" fillId="0" borderId="82" xfId="4" applyBorder="1" applyAlignment="1">
      <alignment horizontal="center" vertical="center" shrinkToFit="1"/>
    </xf>
    <xf numFmtId="0" fontId="1" fillId="0" borderId="92" xfId="1" quotePrefix="1" applyBorder="1" applyAlignment="1">
      <alignment horizontal="left" vertical="center" wrapText="1"/>
    </xf>
    <xf numFmtId="0" fontId="1" fillId="0" borderId="61" xfId="1" quotePrefix="1" applyBorder="1" applyAlignment="1">
      <alignment horizontal="left" vertical="center" wrapText="1"/>
    </xf>
    <xf numFmtId="0" fontId="1" fillId="0" borderId="86" xfId="1" applyBorder="1" applyAlignment="1">
      <alignment horizontal="left" vertical="center"/>
    </xf>
    <xf numFmtId="0" fontId="1" fillId="0" borderId="61" xfId="1" quotePrefix="1" applyBorder="1" applyAlignment="1">
      <alignment vertical="center" wrapText="1"/>
    </xf>
    <xf numFmtId="0" fontId="1" fillId="0" borderId="86" xfId="1" applyBorder="1" applyAlignment="1">
      <alignment vertical="center" shrinkToFit="1"/>
    </xf>
    <xf numFmtId="0" fontId="14" fillId="0" borderId="95" xfId="4" applyBorder="1" applyAlignment="1">
      <alignment vertical="center" shrinkToFit="1"/>
    </xf>
    <xf numFmtId="0" fontId="14" fillId="0" borderId="96" xfId="4" applyBorder="1" applyAlignment="1">
      <alignment horizontal="center" vertical="center"/>
    </xf>
    <xf numFmtId="0" fontId="14" fillId="0" borderId="97" xfId="4" applyBorder="1" applyAlignment="1">
      <alignment vertical="center" shrinkToFit="1"/>
    </xf>
    <xf numFmtId="178" fontId="14" fillId="0" borderId="89" xfId="4" applyNumberFormat="1" applyBorder="1" applyAlignment="1">
      <alignment horizontal="center" vertical="center"/>
    </xf>
    <xf numFmtId="0" fontId="14" fillId="0" borderId="89" xfId="4" applyBorder="1" applyAlignment="1">
      <alignment horizontal="center" vertical="center"/>
    </xf>
    <xf numFmtId="0" fontId="14" fillId="0" borderId="98" xfId="4" applyBorder="1" applyAlignment="1">
      <alignment horizontal="center" vertical="center"/>
    </xf>
    <xf numFmtId="0" fontId="1" fillId="2" borderId="79" xfId="1" applyFill="1" applyBorder="1" applyAlignment="1">
      <alignment horizontal="left" vertical="center" wrapText="1"/>
    </xf>
    <xf numFmtId="0" fontId="1" fillId="0" borderId="66" xfId="1" applyBorder="1" applyAlignment="1">
      <alignment wrapText="1"/>
    </xf>
    <xf numFmtId="0" fontId="1" fillId="0" borderId="71" xfId="1" applyBorder="1" applyAlignment="1">
      <alignment wrapText="1"/>
    </xf>
    <xf numFmtId="0" fontId="14" fillId="0" borderId="99" xfId="4" applyBorder="1" applyAlignment="1">
      <alignment vertical="center" shrinkToFit="1"/>
    </xf>
    <xf numFmtId="0" fontId="1" fillId="0" borderId="62" xfId="1" applyBorder="1" applyAlignment="1">
      <alignment wrapText="1"/>
    </xf>
    <xf numFmtId="0" fontId="1" fillId="0" borderId="83" xfId="1" quotePrefix="1" applyBorder="1" applyAlignment="1">
      <alignment vertical="center" wrapText="1"/>
    </xf>
    <xf numFmtId="0" fontId="1" fillId="0" borderId="103" xfId="1" applyBorder="1" applyAlignment="1">
      <alignment wrapText="1"/>
    </xf>
    <xf numFmtId="0" fontId="14" fillId="0" borderId="104" xfId="4" applyBorder="1" applyAlignment="1">
      <alignment vertical="center" shrinkToFit="1"/>
    </xf>
    <xf numFmtId="0" fontId="1" fillId="0" borderId="79" xfId="1" applyBorder="1" applyAlignment="1">
      <alignment wrapText="1"/>
    </xf>
    <xf numFmtId="0" fontId="1" fillId="0" borderId="70" xfId="1" quotePrefix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77" xfId="1" quotePrefix="1" applyBorder="1" applyAlignment="1">
      <alignment horizontal="left" vertical="center" wrapText="1"/>
    </xf>
    <xf numFmtId="0" fontId="1" fillId="0" borderId="63" xfId="1" quotePrefix="1" applyBorder="1" applyAlignment="1">
      <alignment horizontal="left" vertical="center" wrapText="1"/>
    </xf>
    <xf numFmtId="0" fontId="1" fillId="0" borderId="67" xfId="1" quotePrefix="1" applyBorder="1" applyAlignment="1">
      <alignment horizontal="left" vertical="center" wrapText="1"/>
    </xf>
    <xf numFmtId="0" fontId="1" fillId="0" borderId="87" xfId="1" quotePrefix="1" applyBorder="1" applyAlignment="1">
      <alignment horizontal="left" vertical="center" wrapText="1"/>
    </xf>
    <xf numFmtId="0" fontId="1" fillId="0" borderId="63" xfId="1" quotePrefix="1" applyBorder="1" applyAlignment="1">
      <alignment vertical="center" wrapText="1"/>
    </xf>
    <xf numFmtId="0" fontId="1" fillId="0" borderId="63" xfId="1" quotePrefix="1" applyBorder="1" applyAlignment="1">
      <alignment horizontal="left" vertical="top" wrapText="1"/>
    </xf>
    <xf numFmtId="0" fontId="1" fillId="0" borderId="77" xfId="1" quotePrefix="1" applyBorder="1" applyAlignment="1">
      <alignment horizontal="left" vertical="top" wrapText="1"/>
    </xf>
    <xf numFmtId="0" fontId="1" fillId="0" borderId="63" xfId="1" quotePrefix="1" applyBorder="1" applyAlignment="1">
      <alignment vertical="top" wrapText="1"/>
    </xf>
    <xf numFmtId="0" fontId="1" fillId="0" borderId="77" xfId="1" quotePrefix="1" applyBorder="1" applyAlignment="1">
      <alignment vertical="center" wrapText="1"/>
    </xf>
    <xf numFmtId="0" fontId="1" fillId="0" borderId="80" xfId="1" quotePrefix="1" applyBorder="1" applyAlignment="1">
      <alignment horizontal="left" vertical="center" wrapText="1"/>
    </xf>
    <xf numFmtId="0" fontId="1" fillId="0" borderId="58" xfId="1" quotePrefix="1" applyBorder="1" applyAlignment="1">
      <alignment horizontal="left" vertical="center" wrapText="1"/>
    </xf>
    <xf numFmtId="0" fontId="1" fillId="0" borderId="100" xfId="1" quotePrefix="1" applyBorder="1" applyAlignment="1">
      <alignment horizontal="left" vertical="center" wrapText="1"/>
    </xf>
    <xf numFmtId="0" fontId="1" fillId="0" borderId="101" xfId="1" quotePrefix="1" applyBorder="1" applyAlignment="1">
      <alignment vertical="center" wrapText="1"/>
    </xf>
    <xf numFmtId="0" fontId="1" fillId="0" borderId="102" xfId="1" quotePrefix="1" applyBorder="1" applyAlignment="1">
      <alignment vertical="center" wrapText="1"/>
    </xf>
    <xf numFmtId="0" fontId="1" fillId="0" borderId="100" xfId="1" quotePrefix="1" applyBorder="1" applyAlignment="1">
      <alignment vertical="center" wrapText="1"/>
    </xf>
    <xf numFmtId="0" fontId="1" fillId="0" borderId="101" xfId="1" quotePrefix="1" applyBorder="1" applyAlignment="1">
      <alignment horizontal="left" vertical="center" wrapText="1"/>
    </xf>
    <xf numFmtId="0" fontId="1" fillId="0" borderId="105" xfId="1" quotePrefix="1" applyBorder="1" applyAlignment="1">
      <alignment vertical="center" wrapText="1"/>
    </xf>
    <xf numFmtId="0" fontId="20" fillId="0" borderId="0" xfId="5" applyFont="1">
      <alignment vertical="center"/>
    </xf>
    <xf numFmtId="0" fontId="22" fillId="0" borderId="0" xfId="5" applyFont="1">
      <alignment vertical="center"/>
    </xf>
    <xf numFmtId="0" fontId="20" fillId="13" borderId="2" xfId="5" applyFont="1" applyFill="1" applyBorder="1">
      <alignment vertical="center"/>
    </xf>
    <xf numFmtId="0" fontId="24" fillId="0" borderId="99" xfId="5" applyFont="1" applyBorder="1">
      <alignment vertical="center"/>
    </xf>
    <xf numFmtId="0" fontId="24" fillId="0" borderId="83" xfId="5" applyFont="1" applyBorder="1" applyAlignment="1">
      <alignment horizontal="right" vertical="center"/>
    </xf>
    <xf numFmtId="0" fontId="24" fillId="0" borderId="107" xfId="5" applyFont="1" applyBorder="1">
      <alignment vertical="center"/>
    </xf>
    <xf numFmtId="0" fontId="24" fillId="0" borderId="108" xfId="5" applyFont="1" applyBorder="1">
      <alignment vertical="center"/>
    </xf>
    <xf numFmtId="0" fontId="24" fillId="0" borderId="85" xfId="5" applyFont="1" applyBorder="1">
      <alignment vertical="center"/>
    </xf>
    <xf numFmtId="0" fontId="24" fillId="0" borderId="0" xfId="5" applyFont="1" applyAlignment="1">
      <alignment horizontal="right" vertical="center"/>
    </xf>
    <xf numFmtId="0" fontId="24" fillId="0" borderId="89" xfId="5" applyFont="1" applyBorder="1">
      <alignment vertical="center"/>
    </xf>
    <xf numFmtId="0" fontId="24" fillId="0" borderId="36" xfId="5" applyFont="1" applyBorder="1">
      <alignment vertical="center"/>
    </xf>
    <xf numFmtId="0" fontId="24" fillId="0" borderId="95" xfId="5" applyFont="1" applyBorder="1">
      <alignment vertical="center"/>
    </xf>
    <xf numFmtId="0" fontId="24" fillId="0" borderId="98" xfId="5" applyFont="1" applyBorder="1">
      <alignment vertical="center"/>
    </xf>
    <xf numFmtId="0" fontId="24" fillId="0" borderId="34" xfId="5" applyFont="1" applyBorder="1">
      <alignment vertical="center"/>
    </xf>
    <xf numFmtId="0" fontId="20" fillId="13" borderId="18" xfId="5" applyFont="1" applyFill="1" applyBorder="1">
      <alignment vertical="center"/>
    </xf>
    <xf numFmtId="0" fontId="20" fillId="13" borderId="54" xfId="5" applyFont="1" applyFill="1" applyBorder="1">
      <alignment vertical="center"/>
    </xf>
    <xf numFmtId="0" fontId="20" fillId="13" borderId="106" xfId="5" applyFont="1" applyFill="1" applyBorder="1">
      <alignment vertical="center"/>
    </xf>
    <xf numFmtId="0" fontId="20" fillId="0" borderId="96" xfId="5" applyFont="1" applyBorder="1">
      <alignment vertical="center"/>
    </xf>
    <xf numFmtId="0" fontId="20" fillId="0" borderId="35" xfId="5" applyFont="1" applyBorder="1">
      <alignment vertical="center"/>
    </xf>
    <xf numFmtId="0" fontId="20" fillId="0" borderId="107" xfId="5" applyFont="1" applyBorder="1">
      <alignment vertical="center"/>
    </xf>
    <xf numFmtId="0" fontId="20" fillId="0" borderId="108" xfId="5" applyFont="1" applyBorder="1">
      <alignment vertical="center"/>
    </xf>
    <xf numFmtId="0" fontId="20" fillId="0" borderId="89" xfId="5" applyFont="1" applyBorder="1">
      <alignment vertical="center"/>
    </xf>
    <xf numFmtId="0" fontId="20" fillId="0" borderId="36" xfId="5" applyFont="1" applyBorder="1">
      <alignment vertical="center"/>
    </xf>
    <xf numFmtId="0" fontId="20" fillId="0" borderId="98" xfId="5" applyFont="1" applyBorder="1">
      <alignment vertical="center"/>
    </xf>
    <xf numFmtId="0" fontId="20" fillId="0" borderId="34" xfId="5" applyFont="1" applyBorder="1">
      <alignment vertical="center"/>
    </xf>
    <xf numFmtId="0" fontId="20" fillId="0" borderId="92" xfId="5" applyFont="1" applyBorder="1">
      <alignment vertical="center"/>
    </xf>
    <xf numFmtId="0" fontId="20" fillId="0" borderId="91" xfId="5" applyFont="1" applyBorder="1">
      <alignment vertical="center"/>
    </xf>
    <xf numFmtId="0" fontId="20" fillId="0" borderId="92" xfId="5" applyFont="1" applyBorder="1" applyAlignment="1">
      <alignment horizontal="right" vertical="center"/>
    </xf>
    <xf numFmtId="0" fontId="25" fillId="0" borderId="72" xfId="5" applyFont="1" applyBorder="1" applyAlignment="1">
      <alignment horizontal="center" vertical="center"/>
    </xf>
    <xf numFmtId="0" fontId="25" fillId="0" borderId="93" xfId="5" applyFont="1" applyBorder="1" applyAlignment="1">
      <alignment horizontal="center" vertical="center"/>
    </xf>
    <xf numFmtId="0" fontId="22" fillId="0" borderId="82" xfId="5" applyFont="1" applyBorder="1" applyAlignment="1">
      <alignment horizontal="center" vertical="center"/>
    </xf>
    <xf numFmtId="0" fontId="22" fillId="0" borderId="103" xfId="5" applyFont="1" applyBorder="1" applyAlignment="1">
      <alignment horizontal="center" vertical="center"/>
    </xf>
    <xf numFmtId="14" fontId="20" fillId="0" borderId="77" xfId="5" applyNumberFormat="1" applyFont="1" applyBorder="1" applyAlignment="1">
      <alignment horizontal="center" vertical="center"/>
    </xf>
    <xf numFmtId="0" fontId="20" fillId="0" borderId="73" xfId="5" applyFont="1" applyBorder="1">
      <alignment vertical="center"/>
    </xf>
    <xf numFmtId="0" fontId="20" fillId="0" borderId="79" xfId="5" applyFont="1" applyBorder="1">
      <alignment vertical="center"/>
    </xf>
    <xf numFmtId="0" fontId="20" fillId="0" borderId="63" xfId="5" applyFont="1" applyBorder="1" applyAlignment="1">
      <alignment horizontal="center" vertical="center"/>
    </xf>
    <xf numFmtId="0" fontId="20" fillId="0" borderId="64" xfId="5" applyFont="1" applyBorder="1" applyAlignment="1">
      <alignment horizontal="center" vertical="center"/>
    </xf>
    <xf numFmtId="0" fontId="20" fillId="0" borderId="64" xfId="5" applyFont="1" applyBorder="1">
      <alignment vertical="center"/>
    </xf>
    <xf numFmtId="0" fontId="20" fillId="0" borderId="66" xfId="5" applyFont="1" applyBorder="1">
      <alignment vertical="center"/>
    </xf>
    <xf numFmtId="14" fontId="20" fillId="0" borderId="63" xfId="5" applyNumberFormat="1" applyFont="1" applyBorder="1" applyAlignment="1">
      <alignment horizontal="center" vertical="center"/>
    </xf>
    <xf numFmtId="0" fontId="1" fillId="0" borderId="60" xfId="1" applyBorder="1" applyAlignment="1">
      <alignment vertical="center"/>
    </xf>
    <xf numFmtId="0" fontId="1" fillId="0" borderId="62" xfId="1" applyBorder="1" applyAlignment="1">
      <alignment vertical="center"/>
    </xf>
    <xf numFmtId="0" fontId="1" fillId="0" borderId="64" xfId="1" applyBorder="1" applyAlignment="1">
      <alignment vertical="center"/>
    </xf>
    <xf numFmtId="0" fontId="1" fillId="0" borderId="66" xfId="1" applyBorder="1" applyAlignment="1">
      <alignment vertical="center"/>
    </xf>
    <xf numFmtId="0" fontId="20" fillId="0" borderId="67" xfId="5" applyFont="1" applyBorder="1" applyAlignment="1">
      <alignment horizontal="center" vertical="center"/>
    </xf>
    <xf numFmtId="0" fontId="20" fillId="0" borderId="69" xfId="5" applyFont="1" applyBorder="1" applyAlignment="1">
      <alignment horizontal="center" vertical="center"/>
    </xf>
    <xf numFmtId="0" fontId="20" fillId="0" borderId="69" xfId="5" applyFont="1" applyBorder="1">
      <alignment vertical="center"/>
    </xf>
    <xf numFmtId="0" fontId="20" fillId="0" borderId="71" xfId="5" applyFont="1" applyBorder="1">
      <alignment vertical="center"/>
    </xf>
    <xf numFmtId="0" fontId="4" fillId="0" borderId="0" xfId="0" applyFont="1" applyAlignment="1"/>
    <xf numFmtId="0" fontId="6" fillId="0" borderId="0" xfId="0" applyFont="1" applyAlignment="1"/>
    <xf numFmtId="0" fontId="20" fillId="0" borderId="0" xfId="6" applyFont="1">
      <alignment vertical="center"/>
    </xf>
    <xf numFmtId="0" fontId="22" fillId="0" borderId="55" xfId="6" applyFont="1" applyBorder="1" applyAlignment="1">
      <alignment horizontal="center" vertical="center"/>
    </xf>
    <xf numFmtId="0" fontId="22" fillId="0" borderId="57" xfId="6" applyFont="1" applyBorder="1" applyAlignment="1">
      <alignment horizontal="center" vertical="center"/>
    </xf>
    <xf numFmtId="0" fontId="22" fillId="0" borderId="64" xfId="6" applyFont="1" applyBorder="1" applyAlignment="1">
      <alignment horizontal="center" vertical="center"/>
    </xf>
    <xf numFmtId="0" fontId="22" fillId="0" borderId="66" xfId="6" applyFont="1" applyBorder="1" applyAlignment="1">
      <alignment horizontal="center" vertical="center"/>
    </xf>
    <xf numFmtId="187" fontId="20" fillId="0" borderId="58" xfId="6" applyNumberFormat="1" applyFont="1" applyBorder="1" applyAlignment="1">
      <alignment horizontal="center" vertical="center"/>
    </xf>
    <xf numFmtId="0" fontId="20" fillId="0" borderId="60" xfId="6" applyFont="1" applyBorder="1" applyAlignment="1">
      <alignment horizontal="center" vertical="center"/>
    </xf>
    <xf numFmtId="0" fontId="20" fillId="0" borderId="60" xfId="6" applyFont="1" applyBorder="1">
      <alignment vertical="center"/>
    </xf>
    <xf numFmtId="0" fontId="20" fillId="0" borderId="62" xfId="6" applyFont="1" applyBorder="1">
      <alignment vertical="center"/>
    </xf>
    <xf numFmtId="0" fontId="20" fillId="0" borderId="63" xfId="6" applyFont="1" applyBorder="1" applyAlignment="1">
      <alignment horizontal="center" vertical="center"/>
    </xf>
    <xf numFmtId="0" fontId="20" fillId="0" borderId="64" xfId="6" applyFont="1" applyBorder="1" applyAlignment="1">
      <alignment horizontal="center" vertical="center"/>
    </xf>
    <xf numFmtId="0" fontId="20" fillId="0" borderId="64" xfId="6" applyFont="1" applyBorder="1">
      <alignment vertical="center"/>
    </xf>
    <xf numFmtId="0" fontId="20" fillId="0" borderId="66" xfId="6" applyFont="1" applyBorder="1">
      <alignment vertical="center"/>
    </xf>
    <xf numFmtId="187" fontId="20" fillId="0" borderId="63" xfId="6" applyNumberFormat="1" applyFont="1" applyBorder="1" applyAlignment="1">
      <alignment horizontal="center" vertical="center"/>
    </xf>
    <xf numFmtId="0" fontId="20" fillId="0" borderId="67" xfId="6" applyFont="1" applyBorder="1" applyAlignment="1">
      <alignment horizontal="center" vertical="center"/>
    </xf>
    <xf numFmtId="0" fontId="20" fillId="0" borderId="69" xfId="6" applyFont="1" applyBorder="1" applyAlignment="1">
      <alignment horizontal="center" vertical="center"/>
    </xf>
    <xf numFmtId="0" fontId="20" fillId="0" borderId="69" xfId="6" applyFont="1" applyBorder="1">
      <alignment vertical="center"/>
    </xf>
    <xf numFmtId="0" fontId="20" fillId="0" borderId="71" xfId="6" applyFont="1" applyBorder="1">
      <alignment vertical="center"/>
    </xf>
    <xf numFmtId="0" fontId="4" fillId="0" borderId="104" xfId="6" applyFont="1" applyBorder="1" applyAlignment="1">
      <alignment horizontal="center" shrinkToFit="1"/>
    </xf>
    <xf numFmtId="0" fontId="4" fillId="0" borderId="109" xfId="6" applyFont="1" applyBorder="1" applyAlignment="1">
      <alignment shrinkToFit="1"/>
    </xf>
    <xf numFmtId="0" fontId="4" fillId="0" borderId="11" xfId="6" applyFont="1" applyBorder="1" applyAlignment="1">
      <alignment shrinkToFit="1"/>
    </xf>
    <xf numFmtId="0" fontId="4" fillId="0" borderId="6" xfId="6" applyFont="1" applyBorder="1" applyAlignment="1">
      <alignment shrinkToFit="1"/>
    </xf>
    <xf numFmtId="179" fontId="4" fillId="0" borderId="8" xfId="6" applyNumberFormat="1" applyFont="1" applyBorder="1" applyAlignment="1">
      <alignment shrinkToFit="1"/>
    </xf>
    <xf numFmtId="180" fontId="4" fillId="0" borderId="47" xfId="6" applyNumberFormat="1" applyFont="1" applyBorder="1" applyAlignment="1">
      <alignment shrinkToFit="1"/>
    </xf>
    <xf numFmtId="0" fontId="4" fillId="0" borderId="4" xfId="6" applyFont="1" applyBorder="1" applyAlignment="1">
      <alignment shrinkToFit="1"/>
    </xf>
    <xf numFmtId="0" fontId="4" fillId="0" borderId="6" xfId="6" applyFont="1" applyBorder="1" applyAlignment="1">
      <alignment vertical="center" shrinkToFit="1"/>
    </xf>
    <xf numFmtId="179" fontId="4" fillId="0" borderId="8" xfId="6" applyNumberFormat="1" applyFont="1" applyBorder="1" applyAlignment="1">
      <alignment vertical="center" shrinkToFit="1"/>
    </xf>
    <xf numFmtId="180" fontId="4" fillId="0" borderId="47" xfId="6" applyNumberFormat="1" applyFont="1" applyBorder="1" applyAlignment="1">
      <alignment vertical="center" shrinkToFit="1"/>
    </xf>
    <xf numFmtId="180" fontId="4" fillId="0" borderId="10" xfId="6" applyNumberFormat="1" applyFont="1" applyBorder="1" applyAlignment="1">
      <alignment shrinkToFit="1"/>
    </xf>
    <xf numFmtId="0" fontId="4" fillId="0" borderId="0" xfId="6" applyFont="1" applyAlignment="1"/>
    <xf numFmtId="177" fontId="4" fillId="0" borderId="1" xfId="6" applyNumberFormat="1" applyFont="1" applyBorder="1" applyAlignment="1">
      <alignment horizontal="center"/>
    </xf>
    <xf numFmtId="177" fontId="4" fillId="0" borderId="0" xfId="6" applyNumberFormat="1" applyFont="1" applyAlignment="1"/>
    <xf numFmtId="0" fontId="4" fillId="0" borderId="3" xfId="7" applyFont="1" applyBorder="1" applyAlignment="1">
      <alignment horizontal="center" shrinkToFit="1"/>
    </xf>
    <xf numFmtId="0" fontId="4" fillId="0" borderId="4" xfId="7" applyFont="1" applyBorder="1" applyAlignment="1">
      <alignment shrinkToFit="1"/>
    </xf>
    <xf numFmtId="0" fontId="4" fillId="0" borderId="6" xfId="7" applyFont="1" applyBorder="1" applyAlignment="1">
      <alignment shrinkToFit="1"/>
    </xf>
    <xf numFmtId="179" fontId="4" fillId="0" borderId="8" xfId="7" applyNumberFormat="1" applyFont="1" applyBorder="1" applyAlignment="1">
      <alignment shrinkToFit="1"/>
    </xf>
    <xf numFmtId="180" fontId="4" fillId="0" borderId="47" xfId="7" applyNumberFormat="1" applyFont="1" applyBorder="1" applyAlignment="1">
      <alignment shrinkToFit="1"/>
    </xf>
    <xf numFmtId="0" fontId="4" fillId="0" borderId="6" xfId="7" applyFont="1" applyBorder="1" applyAlignment="1">
      <alignment vertical="center" shrinkToFit="1"/>
    </xf>
    <xf numFmtId="180" fontId="4" fillId="0" borderId="10" xfId="7" applyNumberFormat="1" applyFont="1" applyBorder="1" applyAlignment="1">
      <alignment shrinkToFit="1"/>
    </xf>
    <xf numFmtId="177" fontId="4" fillId="0" borderId="0" xfId="7" applyNumberFormat="1" applyFont="1"/>
    <xf numFmtId="0" fontId="4" fillId="0" borderId="33" xfId="7" applyFont="1" applyBorder="1" applyAlignment="1">
      <alignment horizontal="center" shrinkToFit="1"/>
    </xf>
    <xf numFmtId="177" fontId="4" fillId="0" borderId="0" xfId="7" applyNumberFormat="1" applyFont="1" applyAlignment="1">
      <alignment horizontal="center" vertical="center" textRotation="255" shrinkToFit="1"/>
    </xf>
    <xf numFmtId="0" fontId="4" fillId="0" borderId="0" xfId="7" applyFont="1" applyAlignment="1">
      <alignment horizontal="center" vertical="center" textRotation="255" shrinkToFit="1"/>
    </xf>
    <xf numFmtId="0" fontId="29" fillId="0" borderId="3" xfId="1" applyFont="1" applyBorder="1" applyAlignment="1">
      <alignment horizontal="center" vertical="center" shrinkToFit="1"/>
    </xf>
    <xf numFmtId="0" fontId="29" fillId="0" borderId="5" xfId="1" applyFont="1" applyBorder="1" applyAlignment="1">
      <alignment horizontal="center" vertical="center" shrinkToFit="1"/>
    </xf>
    <xf numFmtId="0" fontId="29" fillId="0" borderId="9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shrinkToFit="1"/>
    </xf>
    <xf numFmtId="177" fontId="4" fillId="0" borderId="3" xfId="1" applyNumberFormat="1" applyFont="1" applyBorder="1" applyAlignment="1">
      <alignment horizontal="center" vertical="center" textRotation="255" shrinkToFit="1"/>
    </xf>
    <xf numFmtId="177" fontId="4" fillId="0" borderId="5" xfId="1" applyNumberFormat="1" applyFont="1" applyBorder="1" applyAlignment="1">
      <alignment horizontal="center" vertical="center" textRotation="255" shrinkToFit="1"/>
    </xf>
    <xf numFmtId="0" fontId="26" fillId="0" borderId="0" xfId="1" applyFont="1" applyAlignment="1">
      <alignment horizontal="center" vertical="center" shrinkToFit="1"/>
    </xf>
    <xf numFmtId="178" fontId="4" fillId="0" borderId="5" xfId="1" applyNumberFormat="1" applyFont="1" applyBorder="1" applyAlignment="1">
      <alignment horizontal="center" vertical="center" textRotation="255" shrinkToFit="1"/>
    </xf>
    <xf numFmtId="178" fontId="4" fillId="0" borderId="9" xfId="1" applyNumberFormat="1" applyFont="1" applyBorder="1" applyAlignment="1">
      <alignment horizontal="center" vertical="center" textRotation="255" shrinkToFit="1"/>
    </xf>
    <xf numFmtId="0" fontId="28" fillId="0" borderId="0" xfId="1" applyFont="1" applyAlignment="1">
      <alignment horizontal="center" shrinkToFit="1"/>
    </xf>
    <xf numFmtId="0" fontId="27" fillId="0" borderId="0" xfId="1" applyFont="1" applyAlignment="1">
      <alignment horizontal="center" shrinkToFit="1"/>
    </xf>
    <xf numFmtId="0" fontId="8" fillId="0" borderId="0" xfId="1" applyFont="1"/>
    <xf numFmtId="176" fontId="2" fillId="0" borderId="0" xfId="1" applyNumberFormat="1" applyFont="1" applyAlignment="1">
      <alignment horizontal="center" shrinkToFi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textRotation="255" shrinkToFit="1"/>
    </xf>
    <xf numFmtId="177" fontId="4" fillId="0" borderId="0" xfId="1" applyNumberFormat="1" applyFont="1" applyAlignment="1">
      <alignment horizontal="center" vertical="center" textRotation="255" shrinkToFit="1"/>
    </xf>
    <xf numFmtId="0" fontId="13" fillId="0" borderId="26" xfId="1" applyFont="1" applyBorder="1" applyAlignment="1">
      <alignment horizontal="center" vertical="center" wrapText="1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28" xfId="1" applyFont="1" applyBorder="1" applyAlignment="1">
      <alignment horizontal="center" vertical="center" shrinkToFit="1"/>
    </xf>
    <xf numFmtId="0" fontId="13" fillId="0" borderId="29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shrinkToFit="1"/>
    </xf>
    <xf numFmtId="0" fontId="10" fillId="0" borderId="0" xfId="1" applyFont="1" applyAlignment="1">
      <alignment horizontal="center" shrinkToFit="1"/>
    </xf>
    <xf numFmtId="0" fontId="11" fillId="0" borderId="0" xfId="1" applyFont="1" applyAlignment="1">
      <alignment horizontal="center" shrinkToFit="1"/>
    </xf>
    <xf numFmtId="0" fontId="12" fillId="0" borderId="0" xfId="1" applyFont="1"/>
    <xf numFmtId="20" fontId="8" fillId="0" borderId="0" xfId="0" applyNumberFormat="1" applyFont="1" applyAlignment="1">
      <alignment horizontal="center" shrinkToFit="1"/>
    </xf>
    <xf numFmtId="176" fontId="2" fillId="0" borderId="36" xfId="1" applyNumberFormat="1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20" fontId="9" fillId="0" borderId="0" xfId="0" applyNumberFormat="1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177" fontId="4" fillId="0" borderId="43" xfId="1" applyNumberFormat="1" applyFont="1" applyBorder="1" applyAlignment="1">
      <alignment horizontal="center" vertical="center" textRotation="255" shrinkToFit="1"/>
    </xf>
    <xf numFmtId="177" fontId="4" fillId="0" borderId="13" xfId="1" applyNumberFormat="1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shrinkToFit="1"/>
    </xf>
    <xf numFmtId="0" fontId="12" fillId="0" borderId="0" xfId="0" applyFont="1" applyAlignment="1"/>
    <xf numFmtId="185" fontId="2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13" fillId="0" borderId="43" xfId="7" applyFont="1" applyBorder="1" applyAlignment="1">
      <alignment horizontal="center" vertical="center" wrapText="1" shrinkToFit="1"/>
    </xf>
    <xf numFmtId="0" fontId="13" fillId="0" borderId="35" xfId="7" applyFont="1" applyBorder="1" applyAlignment="1">
      <alignment horizontal="center" vertical="center" shrinkToFit="1"/>
    </xf>
    <xf numFmtId="0" fontId="13" fillId="0" borderId="13" xfId="7" applyFont="1" applyBorder="1" applyAlignment="1">
      <alignment horizontal="center" vertical="center" shrinkToFit="1"/>
    </xf>
    <xf numFmtId="0" fontId="13" fillId="0" borderId="36" xfId="7" applyFont="1" applyBorder="1" applyAlignment="1">
      <alignment horizontal="center" vertical="center" shrinkToFit="1"/>
    </xf>
    <xf numFmtId="0" fontId="13" fillId="0" borderId="53" xfId="7" applyFont="1" applyBorder="1" applyAlignment="1">
      <alignment horizontal="center" vertical="center" shrinkToFit="1"/>
    </xf>
    <xf numFmtId="0" fontId="13" fillId="0" borderId="34" xfId="7" applyFont="1" applyBorder="1" applyAlignment="1">
      <alignment horizontal="center" vertical="center" shrinkToFit="1"/>
    </xf>
    <xf numFmtId="186" fontId="2" fillId="0" borderId="0" xfId="0" applyNumberFormat="1" applyFont="1" applyAlignment="1">
      <alignment horizontal="center" shrinkToFit="1"/>
    </xf>
    <xf numFmtId="20" fontId="9" fillId="0" borderId="0" xfId="1" applyNumberFormat="1" applyFont="1" applyAlignment="1">
      <alignment horizontal="center" shrinkToFit="1"/>
    </xf>
    <xf numFmtId="0" fontId="2" fillId="0" borderId="0" xfId="1" applyFont="1" applyAlignment="1">
      <alignment horizontal="right" vertical="center" shrinkToFit="1"/>
    </xf>
    <xf numFmtId="181" fontId="2" fillId="0" borderId="0" xfId="1" applyNumberFormat="1" applyFont="1" applyAlignment="1">
      <alignment horizontal="center" shrinkToFit="1"/>
    </xf>
    <xf numFmtId="0" fontId="13" fillId="0" borderId="43" xfId="1" applyFont="1" applyBorder="1" applyAlignment="1">
      <alignment horizontal="center" vertical="center" wrapText="1" shrinkToFit="1"/>
    </xf>
    <xf numFmtId="0" fontId="13" fillId="0" borderId="35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center" vertical="center" shrinkToFit="1"/>
    </xf>
    <xf numFmtId="0" fontId="13" fillId="0" borderId="53" xfId="1" applyFont="1" applyBorder="1" applyAlignment="1">
      <alignment horizontal="center" vertical="center" shrinkToFit="1"/>
    </xf>
    <xf numFmtId="0" fontId="13" fillId="0" borderId="34" xfId="1" applyFont="1" applyBorder="1" applyAlignment="1">
      <alignment horizontal="center" vertical="center" shrinkToFit="1"/>
    </xf>
    <xf numFmtId="0" fontId="22" fillId="14" borderId="80" xfId="5" applyFont="1" applyFill="1" applyBorder="1" applyAlignment="1">
      <alignment horizontal="center" vertical="center"/>
    </xf>
    <xf numFmtId="0" fontId="22" fillId="14" borderId="88" xfId="5" applyFont="1" applyFill="1" applyBorder="1" applyAlignment="1">
      <alignment horizontal="center" vertical="center"/>
    </xf>
    <xf numFmtId="0" fontId="22" fillId="14" borderId="87" xfId="5" applyFont="1" applyFill="1" applyBorder="1" applyAlignment="1">
      <alignment horizontal="center" vertical="center"/>
    </xf>
    <xf numFmtId="0" fontId="23" fillId="0" borderId="104" xfId="5" applyFont="1" applyBorder="1" applyAlignment="1">
      <alignment vertical="center" shrinkToFit="1"/>
    </xf>
    <xf numFmtId="0" fontId="22" fillId="0" borderId="92" xfId="5" applyFont="1" applyBorder="1" applyAlignment="1">
      <alignment vertical="center" shrinkToFit="1"/>
    </xf>
    <xf numFmtId="0" fontId="22" fillId="0" borderId="96" xfId="5" applyFont="1" applyBorder="1" applyAlignment="1">
      <alignment vertical="center" shrinkToFit="1"/>
    </xf>
    <xf numFmtId="0" fontId="23" fillId="0" borderId="92" xfId="5" applyFont="1" applyBorder="1" applyAlignment="1">
      <alignment vertical="center" shrinkToFit="1"/>
    </xf>
    <xf numFmtId="0" fontId="22" fillId="0" borderId="35" xfId="5" applyFont="1" applyBorder="1" applyAlignment="1">
      <alignment vertical="center" shrinkToFit="1"/>
    </xf>
    <xf numFmtId="0" fontId="22" fillId="13" borderId="56" xfId="5" applyFont="1" applyFill="1" applyBorder="1" applyAlignment="1">
      <alignment horizontal="center" vertical="center"/>
    </xf>
    <xf numFmtId="0" fontId="22" fillId="13" borderId="18" xfId="5" applyFont="1" applyFill="1" applyBorder="1" applyAlignment="1">
      <alignment horizontal="center" vertical="center"/>
    </xf>
    <xf numFmtId="0" fontId="22" fillId="13" borderId="54" xfId="5" applyFont="1" applyFill="1" applyBorder="1" applyAlignment="1">
      <alignment horizontal="center" vertical="center"/>
    </xf>
    <xf numFmtId="0" fontId="22" fillId="13" borderId="106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2" fillId="0" borderId="80" xfId="5" applyFont="1" applyBorder="1" applyAlignment="1">
      <alignment horizontal="center" vertical="center"/>
    </xf>
    <xf numFmtId="0" fontId="22" fillId="0" borderId="88" xfId="5" applyFont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22" fillId="0" borderId="59" xfId="5" applyFont="1" applyBorder="1" applyAlignment="1">
      <alignment horizontal="center" vertical="center"/>
    </xf>
    <xf numFmtId="0" fontId="22" fillId="0" borderId="80" xfId="6" applyFont="1" applyBorder="1" applyAlignment="1">
      <alignment horizontal="center" vertical="center"/>
    </xf>
    <xf numFmtId="0" fontId="22" fillId="0" borderId="58" xfId="6" applyFont="1" applyBorder="1" applyAlignment="1">
      <alignment horizontal="center" vertical="center"/>
    </xf>
    <xf numFmtId="0" fontId="22" fillId="0" borderId="72" xfId="6" applyFont="1" applyBorder="1" applyAlignment="1">
      <alignment horizontal="center" vertical="center"/>
    </xf>
    <xf numFmtId="0" fontId="22" fillId="0" borderId="60" xfId="6" applyFont="1" applyBorder="1" applyAlignment="1">
      <alignment horizontal="center" vertical="center"/>
    </xf>
    <xf numFmtId="0" fontId="4" fillId="0" borderId="91" xfId="1" applyFont="1" applyBorder="1"/>
  </cellXfs>
  <cellStyles count="8">
    <cellStyle name="標準" xfId="0" builtinId="0"/>
    <cellStyle name="標準 11" xfId="7" xr:uid="{5380AA77-E72B-4FB1-8624-77F1CB0D7940}"/>
    <cellStyle name="標準 2" xfId="1" xr:uid="{4C9528F5-64DA-407E-9ED1-89E55BE1E20B}"/>
    <cellStyle name="標準 2 2" xfId="5" xr:uid="{1AC43C16-94F7-430B-96DA-CE5A60AADA19}"/>
    <cellStyle name="標準 2_配食メニュー(2011.4)" xfId="4" xr:uid="{03B5BA83-A01D-4DA3-B652-7B6CDB248A5A}"/>
    <cellStyle name="標準 3" xfId="6" xr:uid="{50C42280-7B08-414A-B358-AAED81650E7F}"/>
    <cellStyle name="標準 4" xfId="2" xr:uid="{3DABBCC8-45F3-4248-BE03-BA3FB8AD3433}"/>
    <cellStyle name="標準 9" xfId="3" xr:uid="{0975E958-7499-4F7F-840E-D686CBA59047}"/>
  </cellStyles>
  <dxfs count="67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22</xdr:row>
      <xdr:rowOff>160019</xdr:rowOff>
    </xdr:from>
    <xdr:to>
      <xdr:col>4</xdr:col>
      <xdr:colOff>133350</xdr:colOff>
      <xdr:row>34</xdr:row>
      <xdr:rowOff>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3333A6E8-2887-4323-AEE3-8F20561A4813}"/>
            </a:ext>
          </a:extLst>
        </xdr:cNvPr>
        <xdr:cNvSpPr/>
      </xdr:nvSpPr>
      <xdr:spPr>
        <a:xfrm>
          <a:off x="114302" y="3989069"/>
          <a:ext cx="2533648" cy="1935481"/>
        </a:xfrm>
        <a:prstGeom prst="wedgeRoundRectCallout">
          <a:avLst>
            <a:gd name="adj1" fmla="val 59694"/>
            <a:gd name="adj2" fmla="val -469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r>
            <a:rPr lang="ja-JP" altLang="en-US"/>
            <a:t>まごころ弁当かなで菊川店は、日曜日のみお休みとなっています。</a:t>
          </a:r>
          <a:endParaRPr lang="en-US" altLang="ja-JP"/>
        </a:p>
        <a:p>
          <a:endParaRPr lang="en-US" altLang="ja-JP"/>
        </a:p>
        <a:p>
          <a:r>
            <a:rPr lang="en-US" altLang="ja-JP"/>
            <a:t>※</a:t>
          </a:r>
          <a:r>
            <a:rPr lang="ja-JP" altLang="en-US"/>
            <a:t>メニューは都合により変更になる場合がありますので、ご了承ください。</a:t>
          </a:r>
        </a:p>
      </xdr:txBody>
    </xdr:sp>
    <xdr:clientData/>
  </xdr:twoCellAnchor>
  <xdr:twoCellAnchor>
    <xdr:from>
      <xdr:col>13</xdr:col>
      <xdr:colOff>0</xdr:colOff>
      <xdr:row>8</xdr:row>
      <xdr:rowOff>47625</xdr:rowOff>
    </xdr:from>
    <xdr:to>
      <xdr:col>13</xdr:col>
      <xdr:colOff>0</xdr:colOff>
      <xdr:row>14</xdr:row>
      <xdr:rowOff>76200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BD4BCB35-637B-4873-B09A-27EC2B4690E4}"/>
            </a:ext>
          </a:extLst>
        </xdr:cNvPr>
        <xdr:cNvSpPr>
          <a:spLocks noChangeArrowheads="1"/>
        </xdr:cNvSpPr>
      </xdr:nvSpPr>
      <xdr:spPr bwMode="auto">
        <a:xfrm>
          <a:off x="12230100" y="1457325"/>
          <a:ext cx="0" cy="1057275"/>
        </a:xfrm>
        <a:prstGeom prst="foldedCorner">
          <a:avLst>
            <a:gd name="adj" fmla="val 12500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="eaVert" anchor="ctr"/>
        <a:lstStyle/>
        <a:p>
          <a:pPr algn="ctr"/>
          <a:r>
            <a:rPr lang="ja-JP" altLang="en-US" sz="1200" b="0">
              <a:latin typeface="ＤＦＰブラッシュＲＤW12" pitchFamily="50" charset="-128"/>
              <a:ea typeface="ＤＦＰブラッシュＲＤW12" pitchFamily="50" charset="-128"/>
            </a:rPr>
            <a:t>山菜御飯</a:t>
          </a:r>
          <a:endParaRPr lang="en-US" altLang="ja-JP" sz="1200" b="0">
            <a:latin typeface="ＤＦＰブラッシュＲＤW12" pitchFamily="50" charset="-128"/>
            <a:ea typeface="ＤＦＰブラッシュＲＤW12" pitchFamily="50" charset="-128"/>
          </a:endParaRPr>
        </a:p>
      </xdr:txBody>
    </xdr:sp>
    <xdr:clientData/>
  </xdr:twoCellAnchor>
  <xdr:twoCellAnchor editAs="oneCell">
    <xdr:from>
      <xdr:col>4</xdr:col>
      <xdr:colOff>293109</xdr:colOff>
      <xdr:row>27</xdr:row>
      <xdr:rowOff>19050</xdr:rowOff>
    </xdr:from>
    <xdr:to>
      <xdr:col>6</xdr:col>
      <xdr:colOff>476250</xdr:colOff>
      <xdr:row>35</xdr:row>
      <xdr:rowOff>38100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05F3130-B852-4660-B6C1-DAE8730FC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7709" y="4724400"/>
          <a:ext cx="1440441" cy="142875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4</xdr:row>
      <xdr:rowOff>91440</xdr:rowOff>
    </xdr:from>
    <xdr:to>
      <xdr:col>6</xdr:col>
      <xdr:colOff>429348</xdr:colOff>
      <xdr:row>21</xdr:row>
      <xdr:rowOff>109658</xdr:rowOff>
    </xdr:to>
    <xdr:sp macro="" textlink="">
      <xdr:nvSpPr>
        <xdr:cNvPr id="5" name="横巻き 6">
          <a:extLst>
            <a:ext uri="{FF2B5EF4-FFF2-40B4-BE49-F238E27FC236}">
              <a16:creationId xmlns:a16="http://schemas.microsoft.com/office/drawing/2014/main" id="{3B88BDCC-7363-4809-A0AD-D0E4B68EAA58}"/>
            </a:ext>
          </a:extLst>
        </xdr:cNvPr>
        <xdr:cNvSpPr/>
      </xdr:nvSpPr>
      <xdr:spPr>
        <a:xfrm>
          <a:off x="68580" y="777240"/>
          <a:ext cx="4132668" cy="2990018"/>
        </a:xfrm>
        <a:prstGeom prst="horizontalScroll">
          <a:avLst>
            <a:gd name="adj" fmla="val 3450"/>
          </a:avLst>
        </a:prstGeom>
        <a:solidFill>
          <a:sysClr val="window" lastClr="FFFFFF"/>
        </a:solidFill>
        <a:ln w="1270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★★　おかずの特徴をご紹介　★★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●皆様に飽きがこないよう、おかずの種類を数百種類以上取りそろえています。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●全てのおかずが熟練した調理員の手作りです。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100%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国内工場出荷ですので、安心・安全です。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22</xdr:row>
      <xdr:rowOff>160019</xdr:rowOff>
    </xdr:from>
    <xdr:to>
      <xdr:col>4</xdr:col>
      <xdr:colOff>133350</xdr:colOff>
      <xdr:row>34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6E5A7F6-21F6-48FF-9780-1CCA6C316221}"/>
            </a:ext>
          </a:extLst>
        </xdr:cNvPr>
        <xdr:cNvSpPr/>
      </xdr:nvSpPr>
      <xdr:spPr>
        <a:xfrm>
          <a:off x="114302" y="3989069"/>
          <a:ext cx="2533648" cy="1935481"/>
        </a:xfrm>
        <a:prstGeom prst="wedgeRoundRectCallout">
          <a:avLst>
            <a:gd name="adj1" fmla="val 59694"/>
            <a:gd name="adj2" fmla="val -469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r>
            <a:rPr lang="ja-JP" altLang="en-US"/>
            <a:t>まごころ弁当かなで菊川店は、日曜日のみお休みとなっています。</a:t>
          </a:r>
          <a:endParaRPr lang="en-US" altLang="ja-JP"/>
        </a:p>
        <a:p>
          <a:endParaRPr lang="en-US" altLang="ja-JP"/>
        </a:p>
        <a:p>
          <a:r>
            <a:rPr lang="en-US" altLang="ja-JP"/>
            <a:t>※</a:t>
          </a:r>
          <a:r>
            <a:rPr lang="ja-JP" altLang="en-US"/>
            <a:t>メニューは都合により変更になる場合がありますので、ご了承ください。</a:t>
          </a:r>
        </a:p>
      </xdr:txBody>
    </xdr:sp>
    <xdr:clientData/>
  </xdr:twoCellAnchor>
  <xdr:twoCellAnchor>
    <xdr:from>
      <xdr:col>13</xdr:col>
      <xdr:colOff>0</xdr:colOff>
      <xdr:row>8</xdr:row>
      <xdr:rowOff>47625</xdr:rowOff>
    </xdr:from>
    <xdr:to>
      <xdr:col>13</xdr:col>
      <xdr:colOff>0</xdr:colOff>
      <xdr:row>14</xdr:row>
      <xdr:rowOff>76200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69F02DF1-1551-4F8C-91D1-7F7A3B8C713E}"/>
            </a:ext>
          </a:extLst>
        </xdr:cNvPr>
        <xdr:cNvSpPr>
          <a:spLocks noChangeArrowheads="1"/>
        </xdr:cNvSpPr>
      </xdr:nvSpPr>
      <xdr:spPr bwMode="auto">
        <a:xfrm>
          <a:off x="12230100" y="1457325"/>
          <a:ext cx="0" cy="1057275"/>
        </a:xfrm>
        <a:prstGeom prst="foldedCorner">
          <a:avLst>
            <a:gd name="adj" fmla="val 12500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="eaVert" anchor="ctr"/>
        <a:lstStyle/>
        <a:p>
          <a:pPr algn="ctr"/>
          <a:r>
            <a:rPr lang="ja-JP" altLang="en-US" sz="1200" b="0">
              <a:latin typeface="ＤＦＰブラッシュＲＤW12" pitchFamily="50" charset="-128"/>
              <a:ea typeface="ＤＦＰブラッシュＲＤW12" pitchFamily="50" charset="-128"/>
            </a:rPr>
            <a:t>山菜御飯</a:t>
          </a:r>
          <a:endParaRPr lang="en-US" altLang="ja-JP" sz="1200" b="0">
            <a:latin typeface="ＤＦＰブラッシュＲＤW12" pitchFamily="50" charset="-128"/>
            <a:ea typeface="ＤＦＰブラッシュＲＤW12" pitchFamily="50" charset="-128"/>
          </a:endParaRPr>
        </a:p>
      </xdr:txBody>
    </xdr:sp>
    <xdr:clientData/>
  </xdr:twoCellAnchor>
  <xdr:twoCellAnchor editAs="oneCell">
    <xdr:from>
      <xdr:col>4</xdr:col>
      <xdr:colOff>293109</xdr:colOff>
      <xdr:row>27</xdr:row>
      <xdr:rowOff>19050</xdr:rowOff>
    </xdr:from>
    <xdr:to>
      <xdr:col>6</xdr:col>
      <xdr:colOff>476250</xdr:colOff>
      <xdr:row>35</xdr:row>
      <xdr:rowOff>38100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0F87C8D-F416-730B-2477-3CCF63F32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7709" y="4724400"/>
          <a:ext cx="1440441" cy="142875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4</xdr:row>
      <xdr:rowOff>91440</xdr:rowOff>
    </xdr:from>
    <xdr:to>
      <xdr:col>6</xdr:col>
      <xdr:colOff>429348</xdr:colOff>
      <xdr:row>21</xdr:row>
      <xdr:rowOff>109658</xdr:rowOff>
    </xdr:to>
    <xdr:sp macro="" textlink="">
      <xdr:nvSpPr>
        <xdr:cNvPr id="6" name="横巻き 6">
          <a:extLst>
            <a:ext uri="{FF2B5EF4-FFF2-40B4-BE49-F238E27FC236}">
              <a16:creationId xmlns:a16="http://schemas.microsoft.com/office/drawing/2014/main" id="{A093B510-CEC6-4CBD-BA55-8F06509D185B}"/>
            </a:ext>
          </a:extLst>
        </xdr:cNvPr>
        <xdr:cNvSpPr/>
      </xdr:nvSpPr>
      <xdr:spPr>
        <a:xfrm>
          <a:off x="68580" y="762000"/>
          <a:ext cx="4109808" cy="2936678"/>
        </a:xfrm>
        <a:prstGeom prst="horizontalScroll">
          <a:avLst>
            <a:gd name="adj" fmla="val 3450"/>
          </a:avLst>
        </a:prstGeom>
        <a:solidFill>
          <a:sysClr val="window" lastClr="FFFFFF"/>
        </a:solidFill>
        <a:ln w="1270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★★　おかずの特徴をご紹介　★★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●皆様に飽きがこないよう、おかずの種類を数百種類以上取りそろえています。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●全てのおかずが熟練した調理員の手作りです。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100%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国内工場出荷ですので、安心・安全です。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220982</xdr:colOff>
      <xdr:row>26</xdr:row>
      <xdr:rowOff>167639</xdr:rowOff>
    </xdr:from>
    <xdr:to>
      <xdr:col>4</xdr:col>
      <xdr:colOff>240030</xdr:colOff>
      <xdr:row>36</xdr:row>
      <xdr:rowOff>129540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CA43A79A-829C-4627-98DF-7F2FF438D164}"/>
            </a:ext>
          </a:extLst>
        </xdr:cNvPr>
        <xdr:cNvSpPr/>
      </xdr:nvSpPr>
      <xdr:spPr>
        <a:xfrm>
          <a:off x="220982" y="4617719"/>
          <a:ext cx="2518408" cy="1684021"/>
        </a:xfrm>
        <a:prstGeom prst="wedgeRoundRectCallout">
          <a:avLst>
            <a:gd name="adj1" fmla="val 59694"/>
            <a:gd name="adj2" fmla="val -469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8</xdr:row>
      <xdr:rowOff>47625</xdr:rowOff>
    </xdr:from>
    <xdr:to>
      <xdr:col>15</xdr:col>
      <xdr:colOff>0</xdr:colOff>
      <xdr:row>14</xdr:row>
      <xdr:rowOff>76200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194D7E9-88E0-430A-ACFA-178083F4BDA9}"/>
            </a:ext>
          </a:extLst>
        </xdr:cNvPr>
        <xdr:cNvSpPr>
          <a:spLocks noChangeArrowheads="1"/>
        </xdr:cNvSpPr>
      </xdr:nvSpPr>
      <xdr:spPr bwMode="auto">
        <a:xfrm>
          <a:off x="12192000" y="1434465"/>
          <a:ext cx="0" cy="1034415"/>
        </a:xfrm>
        <a:prstGeom prst="foldedCorner">
          <a:avLst>
            <a:gd name="adj" fmla="val 12500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="eaVert" anchor="ctr"/>
        <a:lstStyle/>
        <a:p>
          <a:pPr algn="ctr"/>
          <a:r>
            <a:rPr lang="ja-JP" altLang="en-US" sz="1200" b="0">
              <a:latin typeface="ＤＦＰブラッシュＲＤW12" pitchFamily="50" charset="-128"/>
              <a:ea typeface="ＤＦＰブラッシュＲＤW12" pitchFamily="50" charset="-128"/>
            </a:rPr>
            <a:t>山菜御飯</a:t>
          </a:r>
          <a:endParaRPr lang="en-US" altLang="ja-JP" sz="1200" b="0">
            <a:latin typeface="ＤＦＰブラッシュＲＤW12" pitchFamily="50" charset="-128"/>
            <a:ea typeface="ＤＦＰブラッシュＲＤW12" pitchFamily="50" charset="-128"/>
          </a:endParaRPr>
        </a:p>
      </xdr:txBody>
    </xdr:sp>
    <xdr:clientData/>
  </xdr:twoCellAnchor>
  <xdr:twoCellAnchor editAs="oneCell">
    <xdr:from>
      <xdr:col>4</xdr:col>
      <xdr:colOff>65327</xdr:colOff>
      <xdr:row>37</xdr:row>
      <xdr:rowOff>38100</xdr:rowOff>
    </xdr:from>
    <xdr:to>
      <xdr:col>6</xdr:col>
      <xdr:colOff>407670</xdr:colOff>
      <xdr:row>46</xdr:row>
      <xdr:rowOff>68580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507BC95-7A74-4C82-9ADD-10514EFF1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687" y="6377940"/>
          <a:ext cx="1592023" cy="1562100"/>
        </a:xfrm>
        <a:prstGeom prst="rect">
          <a:avLst/>
        </a:prstGeom>
      </xdr:spPr>
    </xdr:pic>
    <xdr:clientData/>
  </xdr:twoCellAnchor>
  <xdr:twoCellAnchor>
    <xdr:from>
      <xdr:col>0</xdr:col>
      <xdr:colOff>106680</xdr:colOff>
      <xdr:row>6</xdr:row>
      <xdr:rowOff>175260</xdr:rowOff>
    </xdr:from>
    <xdr:to>
      <xdr:col>6</xdr:col>
      <xdr:colOff>467448</xdr:colOff>
      <xdr:row>24</xdr:row>
      <xdr:rowOff>48698</xdr:rowOff>
    </xdr:to>
    <xdr:sp macro="" textlink="">
      <xdr:nvSpPr>
        <xdr:cNvPr id="5" name="横巻き 6">
          <a:extLst>
            <a:ext uri="{FF2B5EF4-FFF2-40B4-BE49-F238E27FC236}">
              <a16:creationId xmlns:a16="http://schemas.microsoft.com/office/drawing/2014/main" id="{A5B10250-11E6-4C35-A0BF-ACCED0C138F3}"/>
            </a:ext>
          </a:extLst>
        </xdr:cNvPr>
        <xdr:cNvSpPr/>
      </xdr:nvSpPr>
      <xdr:spPr>
        <a:xfrm>
          <a:off x="106680" y="1203960"/>
          <a:ext cx="4109808" cy="2936678"/>
        </a:xfrm>
        <a:prstGeom prst="horizontalScroll">
          <a:avLst>
            <a:gd name="adj" fmla="val 3450"/>
          </a:avLst>
        </a:prstGeom>
        <a:solidFill>
          <a:sysClr val="window" lastClr="FFFFFF"/>
        </a:solidFill>
        <a:ln w="1270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★★　おかずの特徴をご紹介　★★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●皆様に飽きがこないよう、おかずの種類を数百種類以上取りそろえています。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●全てのおかずが熟練した調理員の手作りです。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100%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国内工場出荷ですので、安心・安全です。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146685</xdr:rowOff>
    </xdr:from>
    <xdr:to>
      <xdr:col>4</xdr:col>
      <xdr:colOff>161925</xdr:colOff>
      <xdr:row>34</xdr:row>
      <xdr:rowOff>127635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7013BFBD-638D-47F2-A803-825E9EE96962}"/>
            </a:ext>
          </a:extLst>
        </xdr:cNvPr>
        <xdr:cNvSpPr/>
      </xdr:nvSpPr>
      <xdr:spPr>
        <a:xfrm>
          <a:off x="76200" y="4070985"/>
          <a:ext cx="2341245" cy="1847850"/>
        </a:xfrm>
        <a:prstGeom prst="wedgeRoundRectCallout">
          <a:avLst>
            <a:gd name="adj1" fmla="val 59694"/>
            <a:gd name="adj2" fmla="val -469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30480</xdr:colOff>
      <xdr:row>4</xdr:row>
      <xdr:rowOff>106680</xdr:rowOff>
    </xdr:from>
    <xdr:to>
      <xdr:col>6</xdr:col>
      <xdr:colOff>502920</xdr:colOff>
      <xdr:row>22</xdr:row>
      <xdr:rowOff>68580</xdr:rowOff>
    </xdr:to>
    <xdr:sp macro="" textlink="">
      <xdr:nvSpPr>
        <xdr:cNvPr id="3" name="横巻き 4">
          <a:extLst>
            <a:ext uri="{FF2B5EF4-FFF2-40B4-BE49-F238E27FC236}">
              <a16:creationId xmlns:a16="http://schemas.microsoft.com/office/drawing/2014/main" id="{467ABCF9-ED42-4600-A31B-98E465509ED1}"/>
            </a:ext>
          </a:extLst>
        </xdr:cNvPr>
        <xdr:cNvSpPr/>
      </xdr:nvSpPr>
      <xdr:spPr>
        <a:xfrm>
          <a:off x="30480" y="777240"/>
          <a:ext cx="3855720" cy="3048000"/>
        </a:xfrm>
        <a:prstGeom prst="horizontalScroll">
          <a:avLst>
            <a:gd name="adj" fmla="val 345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★★　おかずの特徴をご紹介　★★</a:t>
          </a:r>
          <a:endParaRPr kumimoji="1" lang="en-US" altLang="ja-JP" sz="18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endParaRPr kumimoji="1" lang="en-US" altLang="ja-JP" sz="8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●皆様に飽きがこないよう、おかずの種類を数百種類以上取りそろえています。</a:t>
          </a: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●全てのおかずが熟練した調理員の手作りです。</a:t>
          </a: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●</a:t>
          </a:r>
          <a:r>
            <a:rPr kumimoji="1" lang="en-US" altLang="ja-JP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100%</a:t>
          </a: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国内工場出荷ですので、安心・安全です。</a:t>
          </a: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4</xdr:col>
      <xdr:colOff>207645</xdr:colOff>
      <xdr:row>29</xdr:row>
      <xdr:rowOff>97155</xdr:rowOff>
    </xdr:from>
    <xdr:to>
      <xdr:col>6</xdr:col>
      <xdr:colOff>524136</xdr:colOff>
      <xdr:row>37</xdr:row>
      <xdr:rowOff>135255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7026FFE-6FB7-4BB5-9466-A1AEA8998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165" y="5050155"/>
          <a:ext cx="1444251" cy="1402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23</xdr:row>
      <xdr:rowOff>131445</xdr:rowOff>
    </xdr:from>
    <xdr:to>
      <xdr:col>4</xdr:col>
      <xdr:colOff>146685</xdr:colOff>
      <xdr:row>34</xdr:row>
      <xdr:rowOff>112395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ECA402F0-3702-4ADB-8CC9-0D384856BF07}"/>
            </a:ext>
          </a:extLst>
        </xdr:cNvPr>
        <xdr:cNvSpPr/>
      </xdr:nvSpPr>
      <xdr:spPr>
        <a:xfrm>
          <a:off x="60960" y="4055745"/>
          <a:ext cx="2341245" cy="1847850"/>
        </a:xfrm>
        <a:prstGeom prst="wedgeRoundRectCallout">
          <a:avLst>
            <a:gd name="adj1" fmla="val 59694"/>
            <a:gd name="adj2" fmla="val -469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38100</xdr:colOff>
      <xdr:row>4</xdr:row>
      <xdr:rowOff>91440</xdr:rowOff>
    </xdr:from>
    <xdr:to>
      <xdr:col>6</xdr:col>
      <xdr:colOff>510540</xdr:colOff>
      <xdr:row>22</xdr:row>
      <xdr:rowOff>53340</xdr:rowOff>
    </xdr:to>
    <xdr:sp macro="" textlink="">
      <xdr:nvSpPr>
        <xdr:cNvPr id="3" name="横巻き 4">
          <a:extLst>
            <a:ext uri="{FF2B5EF4-FFF2-40B4-BE49-F238E27FC236}">
              <a16:creationId xmlns:a16="http://schemas.microsoft.com/office/drawing/2014/main" id="{1C1501E2-43EF-4B4E-99B4-9AA8DA7519DC}"/>
            </a:ext>
          </a:extLst>
        </xdr:cNvPr>
        <xdr:cNvSpPr/>
      </xdr:nvSpPr>
      <xdr:spPr>
        <a:xfrm>
          <a:off x="38100" y="762000"/>
          <a:ext cx="3855720" cy="3048000"/>
        </a:xfrm>
        <a:prstGeom prst="horizontalScroll">
          <a:avLst>
            <a:gd name="adj" fmla="val 345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★★　おかずの特徴をご紹介　★★</a:t>
          </a:r>
          <a:endParaRPr kumimoji="1" lang="en-US" altLang="ja-JP" sz="18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endParaRPr kumimoji="1" lang="en-US" altLang="ja-JP" sz="8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●皆様に飽きがこないよう、おかずの種類を数百種類以上取りそろえています。</a:t>
          </a: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●全てのおかずが熟練した調理員の手作りです。</a:t>
          </a: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●</a:t>
          </a:r>
          <a:r>
            <a:rPr kumimoji="1" lang="en-US" altLang="ja-JP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100%</a:t>
          </a:r>
          <a:r>
            <a:rPr kumimoji="1" lang="ja-JP" altLang="en-US" sz="12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国内工場出荷ですので、安心・安全です。</a:t>
          </a: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4</xdr:col>
      <xdr:colOff>180975</xdr:colOff>
      <xdr:row>30</xdr:row>
      <xdr:rowOff>28575</xdr:rowOff>
    </xdr:from>
    <xdr:to>
      <xdr:col>6</xdr:col>
      <xdr:colOff>497466</xdr:colOff>
      <xdr:row>38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EA09D2F-A3CA-4F79-B0B4-3DCAB2102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6495" y="5149215"/>
          <a:ext cx="1444251" cy="1411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23</xdr:row>
      <xdr:rowOff>131445</xdr:rowOff>
    </xdr:from>
    <xdr:to>
      <xdr:col>4</xdr:col>
      <xdr:colOff>177165</xdr:colOff>
      <xdr:row>34</xdr:row>
      <xdr:rowOff>112395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681E58BF-929F-4219-8AAE-F599BBFD72FB}"/>
            </a:ext>
          </a:extLst>
        </xdr:cNvPr>
        <xdr:cNvSpPr/>
      </xdr:nvSpPr>
      <xdr:spPr>
        <a:xfrm>
          <a:off x="91440" y="4055745"/>
          <a:ext cx="2585085" cy="1847850"/>
        </a:xfrm>
        <a:prstGeom prst="wedgeRoundRectCallout">
          <a:avLst>
            <a:gd name="adj1" fmla="val 59694"/>
            <a:gd name="adj2" fmla="val -469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304800</xdr:colOff>
      <xdr:row>27</xdr:row>
      <xdr:rowOff>180975</xdr:rowOff>
    </xdr:from>
    <xdr:to>
      <xdr:col>6</xdr:col>
      <xdr:colOff>487941</xdr:colOff>
      <xdr:row>36</xdr:row>
      <xdr:rowOff>28575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E8B8245-5441-4C0D-8AE1-BD4C89D16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4867275"/>
          <a:ext cx="1440441" cy="1428750"/>
        </a:xfrm>
        <a:prstGeom prst="rect">
          <a:avLst/>
        </a:prstGeom>
      </xdr:spPr>
    </xdr:pic>
    <xdr:clientData/>
  </xdr:twoCellAnchor>
  <xdr:twoCellAnchor>
    <xdr:from>
      <xdr:col>0</xdr:col>
      <xdr:colOff>91440</xdr:colOff>
      <xdr:row>4</xdr:row>
      <xdr:rowOff>45720</xdr:rowOff>
    </xdr:from>
    <xdr:to>
      <xdr:col>6</xdr:col>
      <xdr:colOff>452208</xdr:colOff>
      <xdr:row>21</xdr:row>
      <xdr:rowOff>63938</xdr:rowOff>
    </xdr:to>
    <xdr:sp macro="" textlink="">
      <xdr:nvSpPr>
        <xdr:cNvPr id="5" name="横巻き 6">
          <a:extLst>
            <a:ext uri="{FF2B5EF4-FFF2-40B4-BE49-F238E27FC236}">
              <a16:creationId xmlns:a16="http://schemas.microsoft.com/office/drawing/2014/main" id="{9FC292F4-5CFA-4D43-BBF4-D62FF71B64CF}"/>
            </a:ext>
          </a:extLst>
        </xdr:cNvPr>
        <xdr:cNvSpPr/>
      </xdr:nvSpPr>
      <xdr:spPr>
        <a:xfrm>
          <a:off x="91440" y="716280"/>
          <a:ext cx="4109808" cy="2936678"/>
        </a:xfrm>
        <a:prstGeom prst="horizontalScroll">
          <a:avLst>
            <a:gd name="adj" fmla="val 3450"/>
          </a:avLst>
        </a:prstGeom>
        <a:solidFill>
          <a:sysClr val="window" lastClr="FFFFFF"/>
        </a:solidFill>
        <a:ln w="1270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★★　おかずの特徴をご紹介　★★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●皆様に飽きがこないよう、おかずの種類を数百種類以上取りそろえています。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●全てのおかずが熟練した調理員の手作りです。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●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100%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国内工場出荷ですので、安心・安全です。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04EB8-F466-47CD-9345-BEDFF73D6F54}">
  <sheetPr>
    <pageSetUpPr fitToPage="1"/>
  </sheetPr>
  <dimension ref="A1:S56"/>
  <sheetViews>
    <sheetView tabSelected="1" zoomScaleNormal="100" workbookViewId="0">
      <selection sqref="A1:G3"/>
    </sheetView>
  </sheetViews>
  <sheetFormatPr defaultColWidth="9" defaultRowHeight="13.5" x14ac:dyDescent="0.15"/>
  <cols>
    <col min="1" max="7" width="8.25" style="5" customWidth="1"/>
    <col min="8" max="8" width="2.125" style="25" customWidth="1"/>
    <col min="9" max="9" width="24.625" style="26" customWidth="1"/>
    <col min="10" max="10" width="2.125" style="26" customWidth="1"/>
    <col min="11" max="11" width="24.125" style="25" customWidth="1"/>
    <col min="12" max="12" width="2.75" style="26" customWidth="1"/>
    <col min="13" max="13" width="24.375" style="26" customWidth="1"/>
    <col min="14" max="14" width="3.25" style="5" customWidth="1"/>
    <col min="15" max="15" width="23.25" style="5" customWidth="1"/>
    <col min="16" max="16" width="2.875" style="5" customWidth="1"/>
    <col min="17" max="17" width="21.125" style="5" customWidth="1"/>
    <col min="18" max="16384" width="9" style="5"/>
  </cols>
  <sheetData>
    <row r="1" spans="1:17" ht="13.5" customHeight="1" thickBot="1" x14ac:dyDescent="0.2">
      <c r="A1" s="401">
        <v>45292</v>
      </c>
      <c r="B1" s="401"/>
      <c r="C1" s="401"/>
      <c r="D1" s="401"/>
      <c r="E1" s="401"/>
      <c r="F1" s="401"/>
      <c r="G1" s="401"/>
      <c r="H1" s="1"/>
      <c r="I1" s="2" t="s">
        <v>0</v>
      </c>
      <c r="J1" s="1"/>
      <c r="K1" s="3" t="s">
        <v>0</v>
      </c>
      <c r="L1" s="1"/>
      <c r="M1" s="27" t="s">
        <v>0</v>
      </c>
      <c r="N1" s="1"/>
      <c r="O1" s="3" t="s">
        <v>0</v>
      </c>
      <c r="P1" s="1"/>
      <c r="Q1" s="3" t="s">
        <v>0</v>
      </c>
    </row>
    <row r="2" spans="1:17" ht="13.5" customHeight="1" x14ac:dyDescent="0.15">
      <c r="A2" s="401"/>
      <c r="B2" s="401"/>
      <c r="C2" s="401"/>
      <c r="D2" s="401"/>
      <c r="E2" s="401"/>
      <c r="F2" s="401"/>
      <c r="G2" s="401"/>
      <c r="H2" s="393">
        <v>45292</v>
      </c>
      <c r="I2" s="389" t="s">
        <v>976</v>
      </c>
      <c r="J2" s="393">
        <v>45299</v>
      </c>
      <c r="K2" s="6" t="s">
        <v>68</v>
      </c>
      <c r="L2" s="393">
        <v>45306</v>
      </c>
      <c r="M2" s="6" t="s">
        <v>130</v>
      </c>
      <c r="N2" s="393">
        <v>45313</v>
      </c>
      <c r="O2" s="6" t="s">
        <v>191</v>
      </c>
      <c r="P2" s="393">
        <v>45320</v>
      </c>
      <c r="Q2" s="6" t="s">
        <v>250</v>
      </c>
    </row>
    <row r="3" spans="1:17" ht="13.5" customHeight="1" x14ac:dyDescent="0.15">
      <c r="A3" s="401"/>
      <c r="B3" s="401"/>
      <c r="C3" s="401"/>
      <c r="D3" s="401"/>
      <c r="E3" s="401"/>
      <c r="F3" s="401"/>
      <c r="G3" s="401"/>
      <c r="H3" s="394"/>
      <c r="I3" s="390"/>
      <c r="J3" s="394"/>
      <c r="K3" s="7"/>
      <c r="L3" s="394"/>
      <c r="M3" s="7" t="s">
        <v>131</v>
      </c>
      <c r="N3" s="394"/>
      <c r="O3" s="7"/>
      <c r="P3" s="394"/>
      <c r="Q3" s="7"/>
    </row>
    <row r="4" spans="1:17" ht="13.5" customHeight="1" x14ac:dyDescent="0.15">
      <c r="A4" s="402" t="s">
        <v>276</v>
      </c>
      <c r="B4" s="402"/>
      <c r="C4" s="402"/>
      <c r="D4" s="402"/>
      <c r="E4" s="402"/>
      <c r="F4" s="402"/>
      <c r="G4" s="402"/>
      <c r="H4" s="394"/>
      <c r="I4" s="390"/>
      <c r="J4" s="394"/>
      <c r="K4" s="8" t="s">
        <v>69</v>
      </c>
      <c r="L4" s="394"/>
      <c r="M4" s="7" t="s">
        <v>132</v>
      </c>
      <c r="N4" s="394"/>
      <c r="O4" s="7" t="s">
        <v>192</v>
      </c>
      <c r="P4" s="394"/>
      <c r="Q4" s="7" t="s">
        <v>251</v>
      </c>
    </row>
    <row r="5" spans="1:17" ht="13.5" customHeight="1" x14ac:dyDescent="0.25">
      <c r="B5" s="9"/>
      <c r="C5" s="9"/>
      <c r="D5" s="9"/>
      <c r="E5" s="9"/>
      <c r="F5" s="9"/>
      <c r="H5" s="394"/>
      <c r="I5" s="390"/>
      <c r="J5" s="394"/>
      <c r="K5" s="7" t="s">
        <v>70</v>
      </c>
      <c r="L5" s="394"/>
      <c r="M5" s="7" t="s">
        <v>133</v>
      </c>
      <c r="N5" s="394"/>
      <c r="O5" s="7" t="s">
        <v>193</v>
      </c>
      <c r="P5" s="394"/>
      <c r="Q5" s="29" t="s">
        <v>252</v>
      </c>
    </row>
    <row r="6" spans="1:17" ht="15" customHeight="1" x14ac:dyDescent="0.15">
      <c r="H6" s="394"/>
      <c r="I6" s="390"/>
      <c r="J6" s="394"/>
      <c r="K6" s="11" t="s">
        <v>71</v>
      </c>
      <c r="L6" s="394"/>
      <c r="M6" s="7" t="s">
        <v>134</v>
      </c>
      <c r="N6" s="394"/>
      <c r="O6" s="7" t="s">
        <v>194</v>
      </c>
      <c r="P6" s="394"/>
      <c r="Q6" s="30" t="s">
        <v>253</v>
      </c>
    </row>
    <row r="7" spans="1:17" ht="15" customHeight="1" x14ac:dyDescent="0.15">
      <c r="H7" s="396">
        <f>H2</f>
        <v>45292</v>
      </c>
      <c r="I7" s="390"/>
      <c r="J7" s="396">
        <f>J2</f>
        <v>45299</v>
      </c>
      <c r="K7" s="12">
        <v>448</v>
      </c>
      <c r="L7" s="396">
        <f>L2</f>
        <v>45306</v>
      </c>
      <c r="M7" s="12">
        <v>513</v>
      </c>
      <c r="N7" s="396">
        <f>N2</f>
        <v>45313</v>
      </c>
      <c r="O7" s="12">
        <v>496</v>
      </c>
      <c r="P7" s="396">
        <f>P2</f>
        <v>45320</v>
      </c>
      <c r="Q7" s="12">
        <v>464</v>
      </c>
    </row>
    <row r="8" spans="1:17" ht="13.5" customHeight="1" thickBot="1" x14ac:dyDescent="0.2">
      <c r="H8" s="397"/>
      <c r="I8" s="391"/>
      <c r="J8" s="397"/>
      <c r="K8" s="13">
        <v>2.1</v>
      </c>
      <c r="L8" s="397"/>
      <c r="M8" s="31">
        <v>1.5</v>
      </c>
      <c r="N8" s="397"/>
      <c r="O8" s="31">
        <v>2</v>
      </c>
      <c r="P8" s="397"/>
      <c r="Q8" s="31">
        <v>1.7</v>
      </c>
    </row>
    <row r="9" spans="1:17" ht="13.5" customHeight="1" x14ac:dyDescent="0.15">
      <c r="H9" s="393">
        <v>45293</v>
      </c>
      <c r="I9" s="389" t="s">
        <v>976</v>
      </c>
      <c r="J9" s="393">
        <v>45300</v>
      </c>
      <c r="K9" s="6" t="s">
        <v>75</v>
      </c>
      <c r="L9" s="394">
        <v>45307</v>
      </c>
      <c r="M9" s="6" t="s">
        <v>139</v>
      </c>
      <c r="N9" s="393">
        <v>45314</v>
      </c>
      <c r="O9" s="6" t="s">
        <v>199</v>
      </c>
      <c r="P9" s="393">
        <v>45321</v>
      </c>
      <c r="Q9" s="33" t="s">
        <v>259</v>
      </c>
    </row>
    <row r="10" spans="1:17" ht="13.5" customHeight="1" x14ac:dyDescent="0.15">
      <c r="H10" s="394"/>
      <c r="I10" s="390"/>
      <c r="J10" s="394"/>
      <c r="K10" s="7"/>
      <c r="L10" s="394"/>
      <c r="M10" s="7"/>
      <c r="N10" s="394"/>
      <c r="O10" s="7" t="s">
        <v>200</v>
      </c>
      <c r="P10" s="394"/>
      <c r="Q10" s="11" t="s">
        <v>260</v>
      </c>
    </row>
    <row r="11" spans="1:17" ht="13.5" customHeight="1" x14ac:dyDescent="0.15">
      <c r="H11" s="394"/>
      <c r="I11" s="390"/>
      <c r="J11" s="394"/>
      <c r="K11" s="7" t="s">
        <v>76</v>
      </c>
      <c r="L11" s="394"/>
      <c r="M11" s="7" t="s">
        <v>140</v>
      </c>
      <c r="N11" s="394"/>
      <c r="O11" s="7" t="s">
        <v>201</v>
      </c>
      <c r="P11" s="394"/>
      <c r="Q11" s="8" t="s">
        <v>261</v>
      </c>
    </row>
    <row r="12" spans="1:17" ht="13.5" customHeight="1" x14ac:dyDescent="0.15">
      <c r="H12" s="394"/>
      <c r="I12" s="390"/>
      <c r="J12" s="394"/>
      <c r="K12" s="7" t="s">
        <v>77</v>
      </c>
      <c r="L12" s="394"/>
      <c r="M12" s="7" t="s">
        <v>141</v>
      </c>
      <c r="N12" s="394"/>
      <c r="O12" s="7" t="s">
        <v>202</v>
      </c>
      <c r="P12" s="394"/>
      <c r="Q12" s="7" t="s">
        <v>262</v>
      </c>
    </row>
    <row r="13" spans="1:17" ht="13.5" customHeight="1" x14ac:dyDescent="0.15">
      <c r="H13" s="394"/>
      <c r="I13" s="390"/>
      <c r="J13" s="394"/>
      <c r="K13" s="7" t="s">
        <v>78</v>
      </c>
      <c r="L13" s="394"/>
      <c r="M13" s="8" t="s">
        <v>142</v>
      </c>
      <c r="N13" s="394"/>
      <c r="O13" s="7" t="s">
        <v>208</v>
      </c>
      <c r="P13" s="394"/>
      <c r="Q13" s="11" t="s">
        <v>263</v>
      </c>
    </row>
    <row r="14" spans="1:17" ht="13.5" customHeight="1" x14ac:dyDescent="0.15">
      <c r="H14" s="396">
        <f>H9</f>
        <v>45293</v>
      </c>
      <c r="I14" s="390"/>
      <c r="J14" s="396">
        <f>J9</f>
        <v>45300</v>
      </c>
      <c r="K14" s="12">
        <v>420</v>
      </c>
      <c r="L14" s="396">
        <f>L9</f>
        <v>45307</v>
      </c>
      <c r="M14" s="12">
        <v>498</v>
      </c>
      <c r="N14" s="396">
        <f>N9</f>
        <v>45314</v>
      </c>
      <c r="O14" s="12">
        <v>508</v>
      </c>
      <c r="P14" s="396">
        <f>P9</f>
        <v>45321</v>
      </c>
      <c r="Q14" s="12">
        <v>546</v>
      </c>
    </row>
    <row r="15" spans="1:17" ht="13.5" customHeight="1" thickBot="1" x14ac:dyDescent="0.2">
      <c r="H15" s="397"/>
      <c r="I15" s="391"/>
      <c r="J15" s="397"/>
      <c r="K15" s="13">
        <v>1.5</v>
      </c>
      <c r="L15" s="397"/>
      <c r="M15" s="31">
        <v>1.4</v>
      </c>
      <c r="N15" s="397"/>
      <c r="O15" s="31">
        <v>1.4</v>
      </c>
      <c r="P15" s="397"/>
      <c r="Q15" s="31">
        <v>2.4</v>
      </c>
    </row>
    <row r="16" spans="1:17" ht="13.5" customHeight="1" x14ac:dyDescent="0.15">
      <c r="H16" s="393">
        <v>45294</v>
      </c>
      <c r="I16" s="389" t="s">
        <v>976</v>
      </c>
      <c r="J16" s="393">
        <v>45301</v>
      </c>
      <c r="K16" s="6" t="s">
        <v>83</v>
      </c>
      <c r="L16" s="393">
        <v>45308</v>
      </c>
      <c r="M16" s="6" t="s">
        <v>147</v>
      </c>
      <c r="N16" s="393">
        <v>45315</v>
      </c>
      <c r="O16" s="6" t="s">
        <v>209</v>
      </c>
      <c r="P16" s="393">
        <v>45322</v>
      </c>
      <c r="Q16" s="6" t="s">
        <v>267</v>
      </c>
    </row>
    <row r="17" spans="5:17" ht="13.5" customHeight="1" x14ac:dyDescent="0.15">
      <c r="H17" s="394"/>
      <c r="I17" s="390"/>
      <c r="J17" s="394"/>
      <c r="K17" s="7"/>
      <c r="L17" s="394"/>
      <c r="M17" s="7" t="s">
        <v>148</v>
      </c>
      <c r="N17" s="394"/>
      <c r="O17" s="7" t="s">
        <v>210</v>
      </c>
      <c r="P17" s="394"/>
      <c r="Q17" s="7"/>
    </row>
    <row r="18" spans="5:17" ht="13.5" customHeight="1" x14ac:dyDescent="0.15">
      <c r="H18" s="394"/>
      <c r="I18" s="390"/>
      <c r="J18" s="394"/>
      <c r="K18" s="7" t="s">
        <v>84</v>
      </c>
      <c r="L18" s="394"/>
      <c r="M18" s="7" t="s">
        <v>149</v>
      </c>
      <c r="N18" s="394"/>
      <c r="O18" s="7" t="s">
        <v>211</v>
      </c>
      <c r="P18" s="394"/>
      <c r="Q18" s="7" t="s">
        <v>268</v>
      </c>
    </row>
    <row r="19" spans="5:17" ht="13.5" customHeight="1" x14ac:dyDescent="0.15">
      <c r="H19" s="394"/>
      <c r="I19" s="390"/>
      <c r="J19" s="394"/>
      <c r="K19" s="16" t="s">
        <v>85</v>
      </c>
      <c r="L19" s="394"/>
      <c r="M19" s="7" t="s">
        <v>150</v>
      </c>
      <c r="N19" s="394"/>
      <c r="O19" s="7" t="s">
        <v>212</v>
      </c>
      <c r="P19" s="394"/>
      <c r="Q19" s="7" t="s">
        <v>269</v>
      </c>
    </row>
    <row r="20" spans="5:17" ht="13.5" customHeight="1" x14ac:dyDescent="0.15">
      <c r="H20" s="394"/>
      <c r="I20" s="390"/>
      <c r="J20" s="394"/>
      <c r="K20" s="7" t="s">
        <v>86</v>
      </c>
      <c r="L20" s="394"/>
      <c r="M20" s="7" t="s">
        <v>151</v>
      </c>
      <c r="N20" s="394"/>
      <c r="O20" s="7" t="s">
        <v>213</v>
      </c>
      <c r="P20" s="394"/>
      <c r="Q20" s="7" t="s">
        <v>270</v>
      </c>
    </row>
    <row r="21" spans="5:17" ht="15" customHeight="1" x14ac:dyDescent="0.15">
      <c r="H21" s="396">
        <f>H16</f>
        <v>45294</v>
      </c>
      <c r="I21" s="390"/>
      <c r="J21" s="396">
        <f>J16</f>
        <v>45301</v>
      </c>
      <c r="K21" s="12">
        <v>428</v>
      </c>
      <c r="L21" s="396">
        <f>L16</f>
        <v>45308</v>
      </c>
      <c r="M21" s="12">
        <v>465</v>
      </c>
      <c r="N21" s="396">
        <f>N16</f>
        <v>45315</v>
      </c>
      <c r="O21" s="12">
        <v>427</v>
      </c>
      <c r="P21" s="396">
        <f>P16</f>
        <v>45322</v>
      </c>
      <c r="Q21" s="12">
        <v>432</v>
      </c>
    </row>
    <row r="22" spans="5:17" ht="13.5" customHeight="1" thickBot="1" x14ac:dyDescent="0.2">
      <c r="H22" s="397"/>
      <c r="I22" s="391"/>
      <c r="J22" s="397"/>
      <c r="K22" s="13">
        <v>1.7</v>
      </c>
      <c r="L22" s="397"/>
      <c r="M22" s="31">
        <v>1.9</v>
      </c>
      <c r="N22" s="397"/>
      <c r="O22" s="31">
        <v>1.6</v>
      </c>
      <c r="P22" s="397"/>
      <c r="Q22" s="13">
        <v>1.5</v>
      </c>
    </row>
    <row r="23" spans="5:17" ht="13.5" customHeight="1" x14ac:dyDescent="0.15">
      <c r="H23" s="393">
        <v>45295</v>
      </c>
      <c r="I23" s="6" t="s">
        <v>32</v>
      </c>
      <c r="J23" s="393">
        <v>45302</v>
      </c>
      <c r="K23" s="14" t="s">
        <v>92</v>
      </c>
      <c r="L23" s="393">
        <v>45309</v>
      </c>
      <c r="M23" s="35" t="s">
        <v>160</v>
      </c>
      <c r="N23" s="393">
        <v>45316</v>
      </c>
      <c r="O23" s="6" t="s">
        <v>218</v>
      </c>
    </row>
    <row r="24" spans="5:17" ht="13.5" customHeight="1" x14ac:dyDescent="0.15">
      <c r="H24" s="394"/>
      <c r="I24" s="15"/>
      <c r="J24" s="394"/>
      <c r="K24" s="7"/>
      <c r="L24" s="394"/>
      <c r="M24" s="34" t="s">
        <v>161</v>
      </c>
      <c r="N24" s="394"/>
      <c r="O24" s="7" t="s">
        <v>219</v>
      </c>
    </row>
    <row r="25" spans="5:17" ht="15" x14ac:dyDescent="0.2">
      <c r="E25" s="19"/>
      <c r="H25" s="394"/>
      <c r="I25" s="7" t="s">
        <v>33</v>
      </c>
      <c r="J25" s="394"/>
      <c r="K25" s="7" t="s">
        <v>93</v>
      </c>
      <c r="L25" s="394"/>
      <c r="M25" s="34" t="s">
        <v>162</v>
      </c>
      <c r="N25" s="394"/>
      <c r="O25" s="7" t="s">
        <v>220</v>
      </c>
    </row>
    <row r="26" spans="5:17" ht="13.5" customHeight="1" x14ac:dyDescent="0.15">
      <c r="H26" s="394"/>
      <c r="I26" s="7" t="s">
        <v>34</v>
      </c>
      <c r="J26" s="394"/>
      <c r="K26" s="7" t="s">
        <v>94</v>
      </c>
      <c r="L26" s="394"/>
      <c r="M26" s="34" t="s">
        <v>163</v>
      </c>
      <c r="N26" s="394"/>
      <c r="O26" s="7" t="s">
        <v>221</v>
      </c>
    </row>
    <row r="27" spans="5:17" x14ac:dyDescent="0.15">
      <c r="H27" s="394"/>
      <c r="I27" s="7" t="s">
        <v>35</v>
      </c>
      <c r="J27" s="394"/>
      <c r="K27" s="7" t="s">
        <v>95</v>
      </c>
      <c r="L27" s="394"/>
      <c r="M27" s="34" t="s">
        <v>164</v>
      </c>
      <c r="N27" s="394"/>
      <c r="O27" s="7" t="s">
        <v>222</v>
      </c>
    </row>
    <row r="28" spans="5:17" ht="15" customHeight="1" x14ac:dyDescent="0.15">
      <c r="H28" s="396">
        <f>H23</f>
        <v>45295</v>
      </c>
      <c r="I28" s="17">
        <v>441</v>
      </c>
      <c r="J28" s="396">
        <f>J23</f>
        <v>45302</v>
      </c>
      <c r="K28" s="12">
        <v>406</v>
      </c>
      <c r="L28" s="396">
        <f>L23</f>
        <v>45309</v>
      </c>
      <c r="M28" s="12">
        <v>511</v>
      </c>
      <c r="N28" s="396">
        <f>N23</f>
        <v>45316</v>
      </c>
      <c r="O28" s="12">
        <v>459</v>
      </c>
    </row>
    <row r="29" spans="5:17" ht="13.5" customHeight="1" thickBot="1" x14ac:dyDescent="0.2">
      <c r="H29" s="397"/>
      <c r="I29" s="18">
        <v>1.3</v>
      </c>
      <c r="J29" s="397"/>
      <c r="K29" s="13">
        <v>1.2</v>
      </c>
      <c r="L29" s="397"/>
      <c r="M29" s="31">
        <v>1.5</v>
      </c>
      <c r="N29" s="397"/>
      <c r="O29" s="31">
        <v>1.9</v>
      </c>
    </row>
    <row r="30" spans="5:17" ht="13.5" customHeight="1" x14ac:dyDescent="0.15">
      <c r="H30" s="393">
        <v>45296</v>
      </c>
      <c r="I30" s="6" t="s">
        <v>41</v>
      </c>
      <c r="J30" s="393">
        <v>45303</v>
      </c>
      <c r="K30" s="6" t="s">
        <v>101</v>
      </c>
      <c r="L30" s="393">
        <v>45310</v>
      </c>
      <c r="M30" s="6" t="s">
        <v>165</v>
      </c>
      <c r="N30" s="393">
        <v>45317</v>
      </c>
      <c r="O30" s="6" t="s">
        <v>227</v>
      </c>
    </row>
    <row r="31" spans="5:17" ht="13.5" customHeight="1" x14ac:dyDescent="0.15">
      <c r="H31" s="394"/>
      <c r="I31" s="7" t="s">
        <v>42</v>
      </c>
      <c r="J31" s="394"/>
      <c r="K31" s="7"/>
      <c r="L31" s="394"/>
      <c r="M31" s="7"/>
      <c r="N31" s="394"/>
      <c r="O31" s="7" t="s">
        <v>228</v>
      </c>
    </row>
    <row r="32" spans="5:17" x14ac:dyDescent="0.15">
      <c r="H32" s="394"/>
      <c r="I32" s="7" t="s">
        <v>43</v>
      </c>
      <c r="J32" s="394"/>
      <c r="K32" s="7" t="s">
        <v>102</v>
      </c>
      <c r="L32" s="394"/>
      <c r="M32" s="7" t="s">
        <v>166</v>
      </c>
      <c r="N32" s="394"/>
      <c r="O32" s="7" t="s">
        <v>229</v>
      </c>
    </row>
    <row r="33" spans="1:19" ht="13.5" customHeight="1" x14ac:dyDescent="0.15">
      <c r="H33" s="394"/>
      <c r="I33" s="7" t="s">
        <v>44</v>
      </c>
      <c r="J33" s="394"/>
      <c r="K33" s="7" t="s">
        <v>103</v>
      </c>
      <c r="L33" s="394"/>
      <c r="M33" s="7" t="s">
        <v>167</v>
      </c>
      <c r="N33" s="394"/>
      <c r="O33" s="7" t="s">
        <v>230</v>
      </c>
    </row>
    <row r="34" spans="1:19" x14ac:dyDescent="0.15">
      <c r="H34" s="394"/>
      <c r="I34" s="15" t="s">
        <v>45</v>
      </c>
      <c r="J34" s="394"/>
      <c r="K34" s="7" t="s">
        <v>104</v>
      </c>
      <c r="L34" s="394"/>
      <c r="M34" s="7" t="s">
        <v>168</v>
      </c>
      <c r="N34" s="394"/>
      <c r="O34" s="30" t="s">
        <v>231</v>
      </c>
    </row>
    <row r="35" spans="1:19" ht="15" customHeight="1" thickBot="1" x14ac:dyDescent="0.2">
      <c r="H35" s="396">
        <f>H30</f>
        <v>45296</v>
      </c>
      <c r="I35" s="12">
        <v>451</v>
      </c>
      <c r="J35" s="396">
        <f>J30</f>
        <v>45303</v>
      </c>
      <c r="K35" s="12">
        <v>435</v>
      </c>
      <c r="L35" s="396">
        <f>L30</f>
        <v>45310</v>
      </c>
      <c r="M35" s="12">
        <v>415</v>
      </c>
      <c r="N35" s="396">
        <f>N30</f>
        <v>45317</v>
      </c>
      <c r="O35" s="12">
        <v>484</v>
      </c>
      <c r="S35" s="464"/>
    </row>
    <row r="36" spans="1:19" ht="13.5" customHeight="1" thickBot="1" x14ac:dyDescent="0.2">
      <c r="H36" s="397"/>
      <c r="I36" s="13">
        <v>1.8</v>
      </c>
      <c r="J36" s="397"/>
      <c r="K36" s="13">
        <v>1.9</v>
      </c>
      <c r="L36" s="397"/>
      <c r="M36" s="31">
        <v>2.2000000000000002</v>
      </c>
      <c r="N36" s="397"/>
      <c r="O36" s="31">
        <v>1.2</v>
      </c>
    </row>
    <row r="37" spans="1:19" ht="13.5" customHeight="1" x14ac:dyDescent="0.15">
      <c r="A37" s="392"/>
      <c r="B37" s="392"/>
      <c r="C37" s="392"/>
      <c r="D37" s="392"/>
      <c r="E37" s="392"/>
      <c r="F37" s="392"/>
      <c r="G37" s="392"/>
      <c r="H37" s="393">
        <v>45297</v>
      </c>
      <c r="I37" s="6" t="s">
        <v>50</v>
      </c>
      <c r="J37" s="393">
        <v>45304</v>
      </c>
      <c r="K37" s="6" t="s">
        <v>110</v>
      </c>
      <c r="L37" s="393">
        <v>45311</v>
      </c>
      <c r="M37" s="38" t="s">
        <v>173</v>
      </c>
      <c r="N37" s="393">
        <v>45318</v>
      </c>
      <c r="O37" s="6" t="s">
        <v>236</v>
      </c>
    </row>
    <row r="38" spans="1:19" ht="13.5" customHeight="1" x14ac:dyDescent="0.15">
      <c r="A38" s="392"/>
      <c r="B38" s="392"/>
      <c r="C38" s="392"/>
      <c r="D38" s="392"/>
      <c r="E38" s="392"/>
      <c r="F38" s="392"/>
      <c r="G38" s="392"/>
      <c r="H38" s="394"/>
      <c r="I38" s="7"/>
      <c r="J38" s="394"/>
      <c r="K38" s="7"/>
      <c r="L38" s="394"/>
      <c r="M38" s="39" t="s">
        <v>174</v>
      </c>
      <c r="N38" s="394"/>
      <c r="O38" s="7"/>
    </row>
    <row r="39" spans="1:19" x14ac:dyDescent="0.15">
      <c r="A39" s="395" t="s">
        <v>2</v>
      </c>
      <c r="B39" s="395"/>
      <c r="C39" s="395"/>
      <c r="D39" s="395"/>
      <c r="E39" s="395"/>
      <c r="F39" s="395"/>
      <c r="G39" s="395"/>
      <c r="H39" s="394"/>
      <c r="I39" s="7" t="s">
        <v>51</v>
      </c>
      <c r="J39" s="394"/>
      <c r="K39" s="7" t="s">
        <v>111</v>
      </c>
      <c r="L39" s="394"/>
      <c r="M39" s="7" t="s">
        <v>175</v>
      </c>
      <c r="N39" s="394"/>
      <c r="O39" s="7" t="s">
        <v>237</v>
      </c>
    </row>
    <row r="40" spans="1:19" x14ac:dyDescent="0.15">
      <c r="A40" s="395"/>
      <c r="B40" s="395"/>
      <c r="C40" s="395"/>
      <c r="D40" s="395"/>
      <c r="E40" s="395"/>
      <c r="F40" s="395"/>
      <c r="G40" s="395"/>
      <c r="H40" s="394"/>
      <c r="I40" s="7" t="s">
        <v>57</v>
      </c>
      <c r="J40" s="394"/>
      <c r="K40" s="7" t="s">
        <v>112</v>
      </c>
      <c r="L40" s="394"/>
      <c r="M40" s="7" t="s">
        <v>176</v>
      </c>
      <c r="N40" s="394"/>
      <c r="O40" s="7" t="s">
        <v>238</v>
      </c>
    </row>
    <row r="41" spans="1:19" x14ac:dyDescent="0.15">
      <c r="A41" s="395"/>
      <c r="B41" s="395"/>
      <c r="C41" s="395"/>
      <c r="D41" s="395"/>
      <c r="E41" s="395"/>
      <c r="F41" s="395"/>
      <c r="G41" s="395"/>
      <c r="H41" s="394"/>
      <c r="I41" s="7" t="s">
        <v>53</v>
      </c>
      <c r="J41" s="394"/>
      <c r="K41" s="7" t="s">
        <v>113</v>
      </c>
      <c r="L41" s="394"/>
      <c r="M41" s="7" t="s">
        <v>177</v>
      </c>
      <c r="N41" s="394"/>
      <c r="O41" s="7" t="s">
        <v>241</v>
      </c>
    </row>
    <row r="42" spans="1:19" ht="15" customHeight="1" x14ac:dyDescent="0.15">
      <c r="A42" s="395"/>
      <c r="B42" s="395"/>
      <c r="C42" s="395"/>
      <c r="D42" s="395"/>
      <c r="E42" s="395"/>
      <c r="F42" s="395"/>
      <c r="G42" s="395"/>
      <c r="H42" s="396">
        <f>H37</f>
        <v>45297</v>
      </c>
      <c r="I42" s="12">
        <v>437</v>
      </c>
      <c r="J42" s="396">
        <f>J37</f>
        <v>45304</v>
      </c>
      <c r="K42" s="12">
        <v>420</v>
      </c>
      <c r="L42" s="396">
        <f>L37</f>
        <v>45311</v>
      </c>
      <c r="M42" s="12">
        <v>508</v>
      </c>
      <c r="N42" s="396">
        <f>N37</f>
        <v>45318</v>
      </c>
      <c r="O42" s="12">
        <v>443</v>
      </c>
    </row>
    <row r="43" spans="1:19" ht="13.5" customHeight="1" thickBot="1" x14ac:dyDescent="0.2">
      <c r="A43" s="398" t="s">
        <v>973</v>
      </c>
      <c r="B43" s="398"/>
      <c r="C43" s="398"/>
      <c r="D43" s="398"/>
      <c r="E43" s="398"/>
      <c r="F43" s="398"/>
      <c r="G43" s="398"/>
      <c r="H43" s="397"/>
      <c r="I43" s="13">
        <v>1.6</v>
      </c>
      <c r="J43" s="397"/>
      <c r="K43" s="13">
        <v>1.7</v>
      </c>
      <c r="L43" s="397"/>
      <c r="M43" s="31">
        <v>2.2000000000000002</v>
      </c>
      <c r="N43" s="397"/>
      <c r="O43" s="31">
        <v>1.7</v>
      </c>
    </row>
    <row r="44" spans="1:19" ht="13.5" customHeight="1" x14ac:dyDescent="0.15">
      <c r="A44" s="398"/>
      <c r="B44" s="398"/>
      <c r="C44" s="398"/>
      <c r="D44" s="398"/>
      <c r="E44" s="398"/>
      <c r="F44" s="398"/>
      <c r="G44" s="398"/>
      <c r="H44" s="393">
        <v>45298</v>
      </c>
      <c r="I44" s="389" t="s">
        <v>976</v>
      </c>
      <c r="J44" s="393">
        <v>45305</v>
      </c>
      <c r="K44" s="389" t="s">
        <v>976</v>
      </c>
      <c r="L44" s="393">
        <v>45312</v>
      </c>
      <c r="M44" s="389" t="s">
        <v>976</v>
      </c>
      <c r="N44" s="393">
        <v>45319</v>
      </c>
      <c r="O44" s="389" t="s">
        <v>976</v>
      </c>
    </row>
    <row r="45" spans="1:19" ht="13.5" customHeight="1" x14ac:dyDescent="0.15">
      <c r="A45" s="399" t="s">
        <v>974</v>
      </c>
      <c r="B45" s="400"/>
      <c r="C45" s="400"/>
      <c r="D45" s="400"/>
      <c r="E45" s="400"/>
      <c r="F45" s="400"/>
      <c r="G45" s="400"/>
      <c r="H45" s="394"/>
      <c r="I45" s="390"/>
      <c r="J45" s="394"/>
      <c r="K45" s="390"/>
      <c r="L45" s="394"/>
      <c r="M45" s="390"/>
      <c r="N45" s="394"/>
      <c r="O45" s="390"/>
    </row>
    <row r="46" spans="1:19" ht="13.5" customHeight="1" x14ac:dyDescent="0.15">
      <c r="A46" s="400"/>
      <c r="B46" s="400"/>
      <c r="C46" s="400"/>
      <c r="D46" s="400"/>
      <c r="E46" s="400"/>
      <c r="F46" s="400"/>
      <c r="G46" s="400"/>
      <c r="H46" s="394"/>
      <c r="I46" s="390"/>
      <c r="J46" s="394"/>
      <c r="K46" s="390"/>
      <c r="L46" s="394"/>
      <c r="M46" s="390"/>
      <c r="N46" s="394"/>
      <c r="O46" s="390"/>
    </row>
    <row r="47" spans="1:19" ht="13.5" customHeight="1" x14ac:dyDescent="0.15">
      <c r="A47" s="400"/>
      <c r="B47" s="400"/>
      <c r="C47" s="400"/>
      <c r="D47" s="400"/>
      <c r="E47" s="400"/>
      <c r="F47" s="400"/>
      <c r="G47" s="400"/>
      <c r="H47" s="394"/>
      <c r="I47" s="390"/>
      <c r="J47" s="394"/>
      <c r="K47" s="390"/>
      <c r="L47" s="394"/>
      <c r="M47" s="390"/>
      <c r="N47" s="394"/>
      <c r="O47" s="390"/>
    </row>
    <row r="48" spans="1:19" ht="13.5" customHeight="1" x14ac:dyDescent="0.15">
      <c r="A48" s="399" t="s">
        <v>975</v>
      </c>
      <c r="B48" s="400"/>
      <c r="C48" s="400"/>
      <c r="D48" s="400"/>
      <c r="E48" s="400"/>
      <c r="F48" s="400"/>
      <c r="G48" s="400"/>
      <c r="H48" s="394"/>
      <c r="I48" s="390"/>
      <c r="J48" s="394"/>
      <c r="K48" s="390"/>
      <c r="L48" s="394"/>
      <c r="M48" s="390"/>
      <c r="N48" s="394"/>
      <c r="O48" s="390"/>
    </row>
    <row r="49" spans="1:15" ht="15" customHeight="1" x14ac:dyDescent="0.15">
      <c r="A49" s="400"/>
      <c r="B49" s="400"/>
      <c r="C49" s="400"/>
      <c r="D49" s="400"/>
      <c r="E49" s="400"/>
      <c r="F49" s="400"/>
      <c r="G49" s="400"/>
      <c r="H49" s="396">
        <f>H44</f>
        <v>45298</v>
      </c>
      <c r="I49" s="390"/>
      <c r="J49" s="396">
        <f>J44</f>
        <v>45305</v>
      </c>
      <c r="K49" s="390"/>
      <c r="L49" s="396">
        <f>L44</f>
        <v>45312</v>
      </c>
      <c r="M49" s="390"/>
      <c r="N49" s="396">
        <f>N44</f>
        <v>45319</v>
      </c>
      <c r="O49" s="390"/>
    </row>
    <row r="50" spans="1:15" ht="13.5" customHeight="1" thickBot="1" x14ac:dyDescent="0.2">
      <c r="A50" s="400"/>
      <c r="B50" s="400"/>
      <c r="C50" s="400"/>
      <c r="D50" s="400"/>
      <c r="E50" s="400"/>
      <c r="F50" s="400"/>
      <c r="G50" s="400"/>
      <c r="H50" s="397"/>
      <c r="I50" s="391"/>
      <c r="J50" s="397"/>
      <c r="K50" s="391"/>
      <c r="L50" s="397"/>
      <c r="M50" s="391"/>
      <c r="N50" s="397"/>
      <c r="O50" s="391"/>
    </row>
    <row r="56" spans="1:15" ht="15" x14ac:dyDescent="0.2">
      <c r="B56" s="19"/>
    </row>
  </sheetData>
  <mergeCells count="76">
    <mergeCell ref="P2:P6"/>
    <mergeCell ref="P7:P8"/>
    <mergeCell ref="P9:P13"/>
    <mergeCell ref="P14:P15"/>
    <mergeCell ref="P16:P20"/>
    <mergeCell ref="P21:P22"/>
    <mergeCell ref="N35:N36"/>
    <mergeCell ref="N37:N41"/>
    <mergeCell ref="N42:N43"/>
    <mergeCell ref="N44:N48"/>
    <mergeCell ref="O44:O50"/>
    <mergeCell ref="N49:N50"/>
    <mergeCell ref="J49:J50"/>
    <mergeCell ref="N2:N6"/>
    <mergeCell ref="N7:N8"/>
    <mergeCell ref="N9:N13"/>
    <mergeCell ref="N14:N15"/>
    <mergeCell ref="N16:N20"/>
    <mergeCell ref="N21:N22"/>
    <mergeCell ref="N23:N27"/>
    <mergeCell ref="N28:N29"/>
    <mergeCell ref="N30:N34"/>
    <mergeCell ref="J28:J29"/>
    <mergeCell ref="J30:J34"/>
    <mergeCell ref="J35:J36"/>
    <mergeCell ref="J37:J41"/>
    <mergeCell ref="J42:J43"/>
    <mergeCell ref="J44:J48"/>
    <mergeCell ref="J2:J6"/>
    <mergeCell ref="J7:J8"/>
    <mergeCell ref="J9:J13"/>
    <mergeCell ref="J14:J15"/>
    <mergeCell ref="J16:J20"/>
    <mergeCell ref="J21:J22"/>
    <mergeCell ref="L35:L36"/>
    <mergeCell ref="L37:L41"/>
    <mergeCell ref="L42:L43"/>
    <mergeCell ref="L44:L48"/>
    <mergeCell ref="M44:M50"/>
    <mergeCell ref="L49:L50"/>
    <mergeCell ref="I44:I50"/>
    <mergeCell ref="A45:G47"/>
    <mergeCell ref="A48:G50"/>
    <mergeCell ref="H49:H50"/>
    <mergeCell ref="K44:K50"/>
    <mergeCell ref="H35:H36"/>
    <mergeCell ref="A37:G38"/>
    <mergeCell ref="H37:H41"/>
    <mergeCell ref="A39:G42"/>
    <mergeCell ref="H42:H43"/>
    <mergeCell ref="A43:G44"/>
    <mergeCell ref="H44:H48"/>
    <mergeCell ref="H23:H27"/>
    <mergeCell ref="H28:H29"/>
    <mergeCell ref="H30:H34"/>
    <mergeCell ref="L23:L27"/>
    <mergeCell ref="L28:L29"/>
    <mergeCell ref="L30:L34"/>
    <mergeCell ref="J23:J27"/>
    <mergeCell ref="H16:H20"/>
    <mergeCell ref="I16:I22"/>
    <mergeCell ref="H21:H22"/>
    <mergeCell ref="L16:L20"/>
    <mergeCell ref="L21:L22"/>
    <mergeCell ref="H9:H13"/>
    <mergeCell ref="I9:I15"/>
    <mergeCell ref="H14:H15"/>
    <mergeCell ref="L9:L13"/>
    <mergeCell ref="L14:L15"/>
    <mergeCell ref="A1:G3"/>
    <mergeCell ref="H2:H6"/>
    <mergeCell ref="I2:I8"/>
    <mergeCell ref="A4:G4"/>
    <mergeCell ref="H7:H8"/>
    <mergeCell ref="L2:L6"/>
    <mergeCell ref="L7:L8"/>
  </mergeCells>
  <phoneticPr fontId="3"/>
  <printOptions horizontalCentered="1" verticalCentered="1"/>
  <pageMargins left="0" right="0" top="0" bottom="0" header="0" footer="0"/>
  <pageSetup paperSize="9"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70C6-2060-4C47-AC7E-B9EECA1E8AEB}">
  <sheetPr codeName="Sheet4">
    <tabColor rgb="FFFF0000"/>
    <pageSetUpPr fitToPage="1"/>
  </sheetPr>
  <dimension ref="A1:M50"/>
  <sheetViews>
    <sheetView zoomScaleNormal="100" workbookViewId="0">
      <selection sqref="A1:B2"/>
    </sheetView>
  </sheetViews>
  <sheetFormatPr defaultColWidth="9" defaultRowHeight="13.5" x14ac:dyDescent="0.15"/>
  <cols>
    <col min="1" max="7" width="8.25" style="5" customWidth="1"/>
    <col min="8" max="8" width="2.125" style="25" customWidth="1"/>
    <col min="9" max="10" width="24.625" style="26" customWidth="1"/>
    <col min="11" max="11" width="2.125" style="25" customWidth="1"/>
    <col min="12" max="13" width="24.625" style="26" customWidth="1"/>
    <col min="14" max="16384" width="9" style="5"/>
  </cols>
  <sheetData>
    <row r="1" spans="1:13" ht="13.5" customHeight="1" thickBot="1" x14ac:dyDescent="0.2">
      <c r="A1" s="435" t="s">
        <v>275</v>
      </c>
      <c r="B1" s="435"/>
      <c r="C1" s="436">
        <v>44197</v>
      </c>
      <c r="D1" s="436"/>
      <c r="E1" s="436"/>
      <c r="F1" s="436"/>
      <c r="G1" s="436"/>
      <c r="I1" s="42" t="s">
        <v>0</v>
      </c>
      <c r="J1" s="4" t="s">
        <v>1</v>
      </c>
      <c r="K1" s="43"/>
      <c r="L1" s="42" t="s">
        <v>0</v>
      </c>
      <c r="M1" s="2" t="s">
        <v>1</v>
      </c>
    </row>
    <row r="2" spans="1:13" ht="13.5" customHeight="1" x14ac:dyDescent="0.15">
      <c r="A2" s="435"/>
      <c r="B2" s="435"/>
      <c r="C2" s="436"/>
      <c r="D2" s="436"/>
      <c r="E2" s="436"/>
      <c r="F2" s="436"/>
      <c r="G2" s="436"/>
      <c r="H2" s="393">
        <v>45292</v>
      </c>
      <c r="I2" s="44" t="s">
        <v>6</v>
      </c>
      <c r="J2" s="45" t="s">
        <v>10</v>
      </c>
      <c r="K2" s="393">
        <v>45299</v>
      </c>
      <c r="L2" s="14" t="s">
        <v>68</v>
      </c>
      <c r="M2" s="14" t="s">
        <v>72</v>
      </c>
    </row>
    <row r="3" spans="1:13" ht="13.5" customHeight="1" x14ac:dyDescent="0.4">
      <c r="A3" s="46"/>
      <c r="B3" s="46"/>
      <c r="C3" s="46"/>
      <c r="D3" s="46"/>
      <c r="E3" s="46"/>
      <c r="F3" s="46"/>
      <c r="G3" s="46"/>
      <c r="H3" s="394"/>
      <c r="I3" s="44"/>
      <c r="J3" s="47" t="s">
        <v>11</v>
      </c>
      <c r="K3" s="394"/>
      <c r="L3" s="48"/>
      <c r="M3" s="48"/>
    </row>
    <row r="4" spans="1:13" ht="13.5" customHeight="1" x14ac:dyDescent="0.15">
      <c r="A4" s="402" t="s">
        <v>276</v>
      </c>
      <c r="B4" s="402"/>
      <c r="C4" s="402"/>
      <c r="D4" s="402"/>
      <c r="E4" s="402"/>
      <c r="F4" s="402"/>
      <c r="G4" s="402"/>
      <c r="H4" s="394"/>
      <c r="I4" s="44" t="s">
        <v>7</v>
      </c>
      <c r="J4" s="49" t="s">
        <v>12</v>
      </c>
      <c r="K4" s="394"/>
      <c r="L4" s="7" t="s">
        <v>69</v>
      </c>
      <c r="M4" s="7" t="s">
        <v>73</v>
      </c>
    </row>
    <row r="5" spans="1:13" ht="13.5" customHeight="1" x14ac:dyDescent="0.25">
      <c r="B5" s="9"/>
      <c r="C5" s="9"/>
      <c r="D5" s="9"/>
      <c r="E5" s="9"/>
      <c r="F5" s="9"/>
      <c r="H5" s="394"/>
      <c r="I5" s="44" t="s">
        <v>8</v>
      </c>
      <c r="J5" s="8" t="s">
        <v>13</v>
      </c>
      <c r="K5" s="394"/>
      <c r="L5" s="7" t="s">
        <v>70</v>
      </c>
      <c r="M5" s="7"/>
    </row>
    <row r="6" spans="1:13" ht="15" customHeight="1" x14ac:dyDescent="0.15">
      <c r="H6" s="394"/>
      <c r="I6" s="50" t="s">
        <v>9</v>
      </c>
      <c r="J6" s="51" t="s">
        <v>14</v>
      </c>
      <c r="K6" s="394"/>
      <c r="L6" s="7" t="s">
        <v>71</v>
      </c>
      <c r="M6" s="7" t="s">
        <v>74</v>
      </c>
    </row>
    <row r="7" spans="1:13" ht="15" customHeight="1" x14ac:dyDescent="0.15">
      <c r="H7" s="396">
        <f>H2</f>
        <v>45292</v>
      </c>
      <c r="I7" s="52" t="s">
        <v>277</v>
      </c>
      <c r="J7" s="52" t="s">
        <v>278</v>
      </c>
      <c r="K7" s="396">
        <f>K2</f>
        <v>45299</v>
      </c>
      <c r="L7" s="7" t="s">
        <v>292</v>
      </c>
      <c r="M7" s="7" t="s">
        <v>293</v>
      </c>
    </row>
    <row r="8" spans="1:13" ht="13.5" customHeight="1" thickBot="1" x14ac:dyDescent="0.2">
      <c r="H8" s="397"/>
      <c r="I8" s="53"/>
      <c r="J8" s="54"/>
      <c r="K8" s="397"/>
      <c r="L8" s="53"/>
      <c r="M8" s="55"/>
    </row>
    <row r="9" spans="1:13" ht="13.5" customHeight="1" x14ac:dyDescent="0.15">
      <c r="H9" s="393">
        <v>45293</v>
      </c>
      <c r="I9" s="45" t="s">
        <v>15</v>
      </c>
      <c r="J9" s="56" t="s">
        <v>19</v>
      </c>
      <c r="K9" s="393">
        <v>45300</v>
      </c>
      <c r="L9" s="6" t="s">
        <v>75</v>
      </c>
      <c r="M9" s="6" t="s">
        <v>79</v>
      </c>
    </row>
    <row r="10" spans="1:13" x14ac:dyDescent="0.15">
      <c r="H10" s="394"/>
      <c r="I10" s="8"/>
      <c r="J10" s="47" t="s">
        <v>20</v>
      </c>
      <c r="K10" s="394"/>
      <c r="L10" s="7"/>
      <c r="M10" s="7"/>
    </row>
    <row r="11" spans="1:13" x14ac:dyDescent="0.15">
      <c r="H11" s="394"/>
      <c r="I11" s="49" t="s">
        <v>16</v>
      </c>
      <c r="J11" s="57" t="s">
        <v>21</v>
      </c>
      <c r="K11" s="394"/>
      <c r="L11" s="7" t="s">
        <v>76</v>
      </c>
      <c r="M11" s="7" t="s">
        <v>80</v>
      </c>
    </row>
    <row r="12" spans="1:13" x14ac:dyDescent="0.15">
      <c r="H12" s="394"/>
      <c r="I12" s="8" t="s">
        <v>17</v>
      </c>
      <c r="J12" s="57" t="s">
        <v>22</v>
      </c>
      <c r="K12" s="394"/>
      <c r="L12" s="7" t="s">
        <v>77</v>
      </c>
      <c r="M12" s="7" t="s">
        <v>81</v>
      </c>
    </row>
    <row r="13" spans="1:13" x14ac:dyDescent="0.15">
      <c r="H13" s="394"/>
      <c r="I13" s="8" t="s">
        <v>18</v>
      </c>
      <c r="J13" s="58" t="s">
        <v>23</v>
      </c>
      <c r="K13" s="394"/>
      <c r="L13" s="7" t="s">
        <v>78</v>
      </c>
      <c r="M13" s="7" t="s">
        <v>82</v>
      </c>
    </row>
    <row r="14" spans="1:13" ht="13.5" customHeight="1" x14ac:dyDescent="0.15">
      <c r="H14" s="396">
        <f>H9</f>
        <v>45293</v>
      </c>
      <c r="I14" s="52" t="s">
        <v>279</v>
      </c>
      <c r="J14" s="8" t="s">
        <v>280</v>
      </c>
      <c r="K14" s="396">
        <f>K9</f>
        <v>45300</v>
      </c>
      <c r="L14" s="15" t="s">
        <v>294</v>
      </c>
      <c r="M14" s="7" t="s">
        <v>265</v>
      </c>
    </row>
    <row r="15" spans="1:13" ht="13.5" customHeight="1" thickBot="1" x14ac:dyDescent="0.2">
      <c r="H15" s="397"/>
      <c r="I15" s="53"/>
      <c r="J15" s="59"/>
      <c r="K15" s="397"/>
      <c r="L15" s="59"/>
      <c r="M15" s="59"/>
    </row>
    <row r="16" spans="1:13" ht="13.5" customHeight="1" x14ac:dyDescent="0.15">
      <c r="H16" s="420">
        <v>45294</v>
      </c>
      <c r="I16" s="14" t="s">
        <v>24</v>
      </c>
      <c r="J16" s="56" t="s">
        <v>28</v>
      </c>
      <c r="K16" s="393">
        <v>45301</v>
      </c>
      <c r="L16" s="6" t="s">
        <v>83</v>
      </c>
      <c r="M16" s="6" t="s">
        <v>87</v>
      </c>
    </row>
    <row r="17" spans="8:13" x14ac:dyDescent="0.15">
      <c r="H17" s="421"/>
      <c r="I17" s="7"/>
      <c r="J17" s="47"/>
      <c r="K17" s="394"/>
      <c r="L17" s="7"/>
      <c r="M17" s="7" t="s">
        <v>88</v>
      </c>
    </row>
    <row r="18" spans="8:13" x14ac:dyDescent="0.15">
      <c r="H18" s="421"/>
      <c r="I18" s="7" t="s">
        <v>25</v>
      </c>
      <c r="J18" s="58" t="s">
        <v>29</v>
      </c>
      <c r="K18" s="394"/>
      <c r="L18" s="7" t="s">
        <v>84</v>
      </c>
      <c r="M18" s="7" t="s">
        <v>89</v>
      </c>
    </row>
    <row r="19" spans="8:13" x14ac:dyDescent="0.15">
      <c r="H19" s="421"/>
      <c r="I19" s="7" t="s">
        <v>26</v>
      </c>
      <c r="J19" s="57" t="s">
        <v>30</v>
      </c>
      <c r="K19" s="394"/>
      <c r="L19" s="7" t="s">
        <v>85</v>
      </c>
      <c r="M19" s="7" t="s">
        <v>90</v>
      </c>
    </row>
    <row r="20" spans="8:13" x14ac:dyDescent="0.15">
      <c r="H20" s="421"/>
      <c r="I20" s="7" t="s">
        <v>27</v>
      </c>
      <c r="J20" s="60" t="s">
        <v>31</v>
      </c>
      <c r="K20" s="394"/>
      <c r="L20" s="7" t="s">
        <v>86</v>
      </c>
      <c r="M20" s="7" t="s">
        <v>91</v>
      </c>
    </row>
    <row r="21" spans="8:13" ht="15" customHeight="1" x14ac:dyDescent="0.15">
      <c r="H21" s="396">
        <f>H16</f>
        <v>45294</v>
      </c>
      <c r="I21" s="15" t="s">
        <v>281</v>
      </c>
      <c r="J21" s="61" t="s">
        <v>282</v>
      </c>
      <c r="K21" s="396">
        <f>K16</f>
        <v>45301</v>
      </c>
      <c r="L21" s="7" t="s">
        <v>295</v>
      </c>
      <c r="M21" s="7" t="s">
        <v>296</v>
      </c>
    </row>
    <row r="22" spans="8:13" ht="13.5" customHeight="1" thickBot="1" x14ac:dyDescent="0.2">
      <c r="H22" s="397"/>
      <c r="I22" s="55"/>
      <c r="J22" s="55"/>
      <c r="K22" s="397"/>
      <c r="L22" s="53"/>
      <c r="M22" s="55"/>
    </row>
    <row r="23" spans="8:13" ht="13.5" customHeight="1" x14ac:dyDescent="0.15">
      <c r="H23" s="393">
        <v>45295</v>
      </c>
      <c r="I23" s="58" t="s">
        <v>32</v>
      </c>
      <c r="J23" s="62" t="s">
        <v>36</v>
      </c>
      <c r="K23" s="393">
        <v>45302</v>
      </c>
      <c r="L23" s="6" t="s">
        <v>92</v>
      </c>
      <c r="M23" s="6" t="s">
        <v>96</v>
      </c>
    </row>
    <row r="24" spans="8:13" x14ac:dyDescent="0.15">
      <c r="H24" s="421"/>
      <c r="I24" s="48"/>
      <c r="J24" s="8" t="s">
        <v>37</v>
      </c>
      <c r="K24" s="394"/>
      <c r="L24" s="7"/>
      <c r="M24" s="7" t="s">
        <v>97</v>
      </c>
    </row>
    <row r="25" spans="8:13" x14ac:dyDescent="0.15">
      <c r="H25" s="394"/>
      <c r="I25" s="58" t="s">
        <v>33</v>
      </c>
      <c r="J25" s="16" t="s">
        <v>38</v>
      </c>
      <c r="K25" s="394"/>
      <c r="L25" s="7" t="s">
        <v>93</v>
      </c>
      <c r="M25" s="7" t="s">
        <v>98</v>
      </c>
    </row>
    <row r="26" spans="8:13" x14ac:dyDescent="0.15">
      <c r="H26" s="421"/>
      <c r="I26" s="48" t="s">
        <v>34</v>
      </c>
      <c r="J26" s="8" t="s">
        <v>39</v>
      </c>
      <c r="K26" s="394"/>
      <c r="L26" s="7" t="s">
        <v>94</v>
      </c>
      <c r="M26" s="7" t="s">
        <v>99</v>
      </c>
    </row>
    <row r="27" spans="8:13" x14ac:dyDescent="0.15">
      <c r="H27" s="394"/>
      <c r="I27" s="58" t="s">
        <v>35</v>
      </c>
      <c r="J27" s="16" t="s">
        <v>40</v>
      </c>
      <c r="K27" s="394"/>
      <c r="L27" s="7" t="s">
        <v>95</v>
      </c>
      <c r="M27" s="7" t="s">
        <v>100</v>
      </c>
    </row>
    <row r="28" spans="8:13" ht="15" customHeight="1" x14ac:dyDescent="0.15">
      <c r="H28" s="396">
        <f>H23</f>
        <v>45295</v>
      </c>
      <c r="I28" s="48" t="s">
        <v>283</v>
      </c>
      <c r="J28" s="8" t="s">
        <v>284</v>
      </c>
      <c r="K28" s="396">
        <f>K23</f>
        <v>45302</v>
      </c>
      <c r="L28" s="15" t="s">
        <v>297</v>
      </c>
      <c r="M28" s="15" t="s">
        <v>298</v>
      </c>
    </row>
    <row r="29" spans="8:13" ht="13.5" customHeight="1" thickBot="1" x14ac:dyDescent="0.2">
      <c r="H29" s="397"/>
      <c r="I29" s="63"/>
      <c r="J29" s="55" t="s">
        <v>285</v>
      </c>
      <c r="K29" s="397"/>
      <c r="L29" s="55"/>
      <c r="M29" s="55"/>
    </row>
    <row r="30" spans="8:13" ht="13.5" customHeight="1" x14ac:dyDescent="0.15">
      <c r="H30" s="393">
        <v>45296</v>
      </c>
      <c r="I30" s="64" t="s">
        <v>41</v>
      </c>
      <c r="J30" s="62" t="s">
        <v>46</v>
      </c>
      <c r="K30" s="394">
        <v>45303</v>
      </c>
      <c r="L30" s="14" t="s">
        <v>101</v>
      </c>
      <c r="M30" s="14" t="s">
        <v>105</v>
      </c>
    </row>
    <row r="31" spans="8:13" x14ac:dyDescent="0.15">
      <c r="H31" s="394"/>
      <c r="I31" s="47" t="s">
        <v>42</v>
      </c>
      <c r="J31" s="8"/>
      <c r="K31" s="394"/>
      <c r="L31" s="7"/>
      <c r="M31" s="7" t="s">
        <v>106</v>
      </c>
    </row>
    <row r="32" spans="8:13" x14ac:dyDescent="0.15">
      <c r="H32" s="394"/>
      <c r="I32" s="65" t="s">
        <v>43</v>
      </c>
      <c r="J32" s="16" t="s">
        <v>47</v>
      </c>
      <c r="K32" s="394"/>
      <c r="L32" s="7" t="s">
        <v>102</v>
      </c>
      <c r="M32" s="7" t="s">
        <v>107</v>
      </c>
    </row>
    <row r="33" spans="1:13" x14ac:dyDescent="0.15">
      <c r="H33" s="394"/>
      <c r="I33" s="47" t="s">
        <v>44</v>
      </c>
      <c r="J33" s="8" t="s">
        <v>48</v>
      </c>
      <c r="K33" s="394"/>
      <c r="L33" s="7" t="s">
        <v>103</v>
      </c>
      <c r="M33" s="7" t="s">
        <v>108</v>
      </c>
    </row>
    <row r="34" spans="1:13" x14ac:dyDescent="0.15">
      <c r="H34" s="394"/>
      <c r="I34" s="65" t="s">
        <v>45</v>
      </c>
      <c r="J34" s="16" t="s">
        <v>49</v>
      </c>
      <c r="K34" s="394"/>
      <c r="L34" s="7" t="s">
        <v>104</v>
      </c>
      <c r="M34" s="7" t="s">
        <v>109</v>
      </c>
    </row>
    <row r="35" spans="1:13" ht="15" customHeight="1" x14ac:dyDescent="0.15">
      <c r="H35" s="396">
        <f>H30</f>
        <v>45296</v>
      </c>
      <c r="I35" s="47" t="s">
        <v>172</v>
      </c>
      <c r="J35" s="8" t="s">
        <v>286</v>
      </c>
      <c r="K35" s="396">
        <f>K30</f>
        <v>45303</v>
      </c>
      <c r="L35" s="15" t="s">
        <v>299</v>
      </c>
      <c r="M35" s="15" t="s">
        <v>300</v>
      </c>
    </row>
    <row r="36" spans="1:13" ht="13.5" customHeight="1" thickBot="1" x14ac:dyDescent="0.2">
      <c r="H36" s="397"/>
      <c r="I36" s="63"/>
      <c r="J36" s="55"/>
      <c r="K36" s="397"/>
      <c r="L36" s="66"/>
      <c r="M36" s="15" t="s">
        <v>289</v>
      </c>
    </row>
    <row r="37" spans="1:13" ht="13.5" customHeight="1" x14ac:dyDescent="0.15">
      <c r="A37" s="392"/>
      <c r="B37" s="392"/>
      <c r="C37" s="392"/>
      <c r="D37" s="392"/>
      <c r="E37" s="392"/>
      <c r="F37" s="392"/>
      <c r="G37" s="392"/>
      <c r="H37" s="393">
        <v>45297</v>
      </c>
      <c r="I37" s="64" t="s">
        <v>50</v>
      </c>
      <c r="J37" s="62" t="s">
        <v>54</v>
      </c>
      <c r="K37" s="393">
        <v>45304</v>
      </c>
      <c r="L37" s="6" t="s">
        <v>110</v>
      </c>
      <c r="M37" s="6" t="s">
        <v>114</v>
      </c>
    </row>
    <row r="38" spans="1:13" x14ac:dyDescent="0.15">
      <c r="A38" s="392"/>
      <c r="B38" s="392"/>
      <c r="C38" s="392"/>
      <c r="D38" s="392"/>
      <c r="E38" s="392"/>
      <c r="F38" s="392"/>
      <c r="G38" s="392"/>
      <c r="H38" s="394"/>
      <c r="I38" s="47"/>
      <c r="J38" s="8" t="s">
        <v>55</v>
      </c>
      <c r="K38" s="394"/>
      <c r="L38" s="7"/>
      <c r="M38" s="7" t="s">
        <v>115</v>
      </c>
    </row>
    <row r="39" spans="1:13" ht="13.15" customHeight="1" x14ac:dyDescent="0.15">
      <c r="A39" s="434" t="s">
        <v>2</v>
      </c>
      <c r="B39" s="434"/>
      <c r="C39" s="434"/>
      <c r="D39" s="434"/>
      <c r="E39" s="434"/>
      <c r="F39" s="434"/>
      <c r="G39" s="434"/>
      <c r="H39" s="394"/>
      <c r="I39" s="65" t="s">
        <v>51</v>
      </c>
      <c r="J39" s="16" t="s">
        <v>56</v>
      </c>
      <c r="K39" s="394"/>
      <c r="L39" s="7" t="s">
        <v>111</v>
      </c>
      <c r="M39" s="7" t="s">
        <v>116</v>
      </c>
    </row>
    <row r="40" spans="1:13" ht="13.15" customHeight="1" x14ac:dyDescent="0.15">
      <c r="A40" s="434"/>
      <c r="B40" s="434"/>
      <c r="C40" s="434"/>
      <c r="D40" s="434"/>
      <c r="E40" s="434"/>
      <c r="F40" s="434"/>
      <c r="G40" s="434"/>
      <c r="H40" s="394"/>
      <c r="I40" s="47" t="s">
        <v>52</v>
      </c>
      <c r="J40" s="8" t="s">
        <v>57</v>
      </c>
      <c r="K40" s="394"/>
      <c r="L40" s="7" t="s">
        <v>112</v>
      </c>
      <c r="M40" s="7" t="s">
        <v>117</v>
      </c>
    </row>
    <row r="41" spans="1:13" ht="13.15" customHeight="1" x14ac:dyDescent="0.15">
      <c r="A41" s="434"/>
      <c r="B41" s="434"/>
      <c r="C41" s="434"/>
      <c r="D41" s="434"/>
      <c r="E41" s="434"/>
      <c r="F41" s="434"/>
      <c r="G41" s="434"/>
      <c r="H41" s="394"/>
      <c r="I41" s="47" t="s">
        <v>53</v>
      </c>
      <c r="J41" s="8" t="s">
        <v>58</v>
      </c>
      <c r="K41" s="394"/>
      <c r="L41" s="7" t="s">
        <v>113</v>
      </c>
      <c r="M41" s="7" t="s">
        <v>118</v>
      </c>
    </row>
    <row r="42" spans="1:13" ht="15" customHeight="1" x14ac:dyDescent="0.15">
      <c r="A42" s="434"/>
      <c r="B42" s="434"/>
      <c r="C42" s="434"/>
      <c r="D42" s="434"/>
      <c r="E42" s="434"/>
      <c r="F42" s="434"/>
      <c r="G42" s="434"/>
      <c r="H42" s="396">
        <f>H37</f>
        <v>45297</v>
      </c>
      <c r="I42" s="47" t="s">
        <v>287</v>
      </c>
      <c r="J42" s="8" t="s">
        <v>288</v>
      </c>
      <c r="K42" s="396">
        <f>K37</f>
        <v>45304</v>
      </c>
      <c r="L42" s="7" t="s">
        <v>261</v>
      </c>
      <c r="M42" s="15" t="s">
        <v>301</v>
      </c>
    </row>
    <row r="43" spans="1:13" ht="13.5" customHeight="1" thickBot="1" x14ac:dyDescent="0.2">
      <c r="A43" s="412" t="s">
        <v>3</v>
      </c>
      <c r="B43" s="412"/>
      <c r="C43" s="412"/>
      <c r="D43" s="412"/>
      <c r="E43" s="412"/>
      <c r="F43" s="412"/>
      <c r="G43" s="412"/>
      <c r="H43" s="397"/>
      <c r="I43" s="55"/>
      <c r="J43" s="55" t="s">
        <v>289</v>
      </c>
      <c r="K43" s="397"/>
      <c r="L43" s="55"/>
      <c r="M43" s="53"/>
    </row>
    <row r="44" spans="1:13" ht="13.5" customHeight="1" x14ac:dyDescent="0.15">
      <c r="A44" s="412"/>
      <c r="B44" s="412"/>
      <c r="C44" s="412"/>
      <c r="D44" s="412"/>
      <c r="E44" s="412"/>
      <c r="F44" s="412"/>
      <c r="G44" s="412"/>
      <c r="H44" s="420">
        <v>45298</v>
      </c>
      <c r="I44" s="56" t="s">
        <v>59</v>
      </c>
      <c r="J44" s="62" t="s">
        <v>63</v>
      </c>
      <c r="K44" s="393">
        <v>45305</v>
      </c>
      <c r="L44" s="14" t="s">
        <v>119</v>
      </c>
      <c r="M44" s="14" t="s">
        <v>124</v>
      </c>
    </row>
    <row r="45" spans="1:13" ht="13.5" customHeight="1" x14ac:dyDescent="0.15">
      <c r="A45" s="413" t="s">
        <v>4</v>
      </c>
      <c r="B45" s="414"/>
      <c r="C45" s="414"/>
      <c r="D45" s="414"/>
      <c r="E45" s="414"/>
      <c r="F45" s="414"/>
      <c r="G45" s="414"/>
      <c r="H45" s="421"/>
      <c r="I45" s="48"/>
      <c r="J45" s="8" t="s">
        <v>64</v>
      </c>
      <c r="K45" s="394"/>
      <c r="L45" s="7" t="s">
        <v>120</v>
      </c>
      <c r="M45" s="7" t="s">
        <v>125</v>
      </c>
    </row>
    <row r="46" spans="1:13" ht="13.5" customHeight="1" x14ac:dyDescent="0.15">
      <c r="A46" s="414"/>
      <c r="B46" s="414"/>
      <c r="C46" s="414"/>
      <c r="D46" s="414"/>
      <c r="E46" s="414"/>
      <c r="F46" s="414"/>
      <c r="G46" s="414"/>
      <c r="H46" s="421"/>
      <c r="I46" s="58" t="s">
        <v>60</v>
      </c>
      <c r="J46" s="16" t="s">
        <v>65</v>
      </c>
      <c r="K46" s="394"/>
      <c r="L46" s="7" t="s">
        <v>121</v>
      </c>
      <c r="M46" s="7" t="s">
        <v>126</v>
      </c>
    </row>
    <row r="47" spans="1:13" ht="13.5" customHeight="1" x14ac:dyDescent="0.15">
      <c r="A47" s="414"/>
      <c r="B47" s="414"/>
      <c r="C47" s="414"/>
      <c r="D47" s="414"/>
      <c r="E47" s="414"/>
      <c r="F47" s="414"/>
      <c r="G47" s="414"/>
      <c r="H47" s="421"/>
      <c r="I47" s="48" t="s">
        <v>61</v>
      </c>
      <c r="J47" s="8" t="s">
        <v>66</v>
      </c>
      <c r="K47" s="394"/>
      <c r="L47" s="7" t="s">
        <v>122</v>
      </c>
      <c r="M47" s="7" t="s">
        <v>127</v>
      </c>
    </row>
    <row r="48" spans="1:13" ht="13.5" customHeight="1" x14ac:dyDescent="0.15">
      <c r="A48" s="413" t="s">
        <v>5</v>
      </c>
      <c r="B48" s="414"/>
      <c r="C48" s="414"/>
      <c r="D48" s="414"/>
      <c r="E48" s="414"/>
      <c r="F48" s="414"/>
      <c r="G48" s="414"/>
      <c r="H48" s="421"/>
      <c r="I48" s="58" t="s">
        <v>62</v>
      </c>
      <c r="J48" s="16" t="s">
        <v>67</v>
      </c>
      <c r="K48" s="421"/>
      <c r="L48" s="7" t="s">
        <v>123</v>
      </c>
      <c r="M48" s="8" t="s">
        <v>128</v>
      </c>
    </row>
    <row r="49" spans="1:13" ht="15" customHeight="1" x14ac:dyDescent="0.15">
      <c r="A49" s="414"/>
      <c r="B49" s="414"/>
      <c r="C49" s="414"/>
      <c r="D49" s="414"/>
      <c r="E49" s="414"/>
      <c r="F49" s="414"/>
      <c r="G49" s="414"/>
      <c r="H49" s="396">
        <f>H44</f>
        <v>45298</v>
      </c>
      <c r="I49" s="48" t="s">
        <v>290</v>
      </c>
      <c r="J49" s="67" t="s">
        <v>291</v>
      </c>
      <c r="K49" s="396">
        <f>K44</f>
        <v>45305</v>
      </c>
      <c r="L49" s="61" t="s">
        <v>302</v>
      </c>
      <c r="M49" s="61" t="s">
        <v>303</v>
      </c>
    </row>
    <row r="50" spans="1:13" ht="13.5" customHeight="1" thickBot="1" x14ac:dyDescent="0.2">
      <c r="A50" s="414"/>
      <c r="B50" s="414"/>
      <c r="C50" s="414"/>
      <c r="D50" s="414"/>
      <c r="E50" s="414"/>
      <c r="F50" s="414"/>
      <c r="G50" s="414"/>
      <c r="H50" s="397"/>
      <c r="I50" s="55"/>
      <c r="J50" s="55"/>
      <c r="K50" s="397"/>
      <c r="L50" s="55" t="s">
        <v>285</v>
      </c>
      <c r="M50" s="55"/>
    </row>
  </sheetData>
  <mergeCells count="36">
    <mergeCell ref="H7:H8"/>
    <mergeCell ref="K7:K8"/>
    <mergeCell ref="A1:B2"/>
    <mergeCell ref="C1:G2"/>
    <mergeCell ref="H2:H6"/>
    <mergeCell ref="K2:K6"/>
    <mergeCell ref="A4:G4"/>
    <mergeCell ref="H30:H34"/>
    <mergeCell ref="K30:K34"/>
    <mergeCell ref="H35:H36"/>
    <mergeCell ref="K35:K36"/>
    <mergeCell ref="H9:H13"/>
    <mergeCell ref="K9:K13"/>
    <mergeCell ref="H14:H15"/>
    <mergeCell ref="K14:K15"/>
    <mergeCell ref="H16:H20"/>
    <mergeCell ref="K16:K20"/>
    <mergeCell ref="H21:H22"/>
    <mergeCell ref="K21:K22"/>
    <mergeCell ref="H23:H27"/>
    <mergeCell ref="K23:K27"/>
    <mergeCell ref="H28:H29"/>
    <mergeCell ref="K28:K29"/>
    <mergeCell ref="A37:G38"/>
    <mergeCell ref="H37:H41"/>
    <mergeCell ref="K37:K41"/>
    <mergeCell ref="A39:G42"/>
    <mergeCell ref="H42:H43"/>
    <mergeCell ref="K42:K43"/>
    <mergeCell ref="A43:G44"/>
    <mergeCell ref="H44:H48"/>
    <mergeCell ref="K44:K48"/>
    <mergeCell ref="A45:G47"/>
    <mergeCell ref="A48:G50"/>
    <mergeCell ref="H49:H50"/>
    <mergeCell ref="K49:K50"/>
  </mergeCells>
  <phoneticPr fontId="3"/>
  <printOptions horizontalCentered="1" verticalCentered="1"/>
  <pageMargins left="0.78740157480314965" right="0" top="0" bottom="0" header="0" footer="0"/>
  <pageSetup paperSize="9" scale="78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F0F75-CBE7-460F-9583-22A54C072FD2}">
  <sheetPr codeName="Sheet5">
    <tabColor rgb="FFFF0000"/>
    <pageSetUpPr fitToPage="1"/>
  </sheetPr>
  <dimension ref="A1:I50"/>
  <sheetViews>
    <sheetView showZeros="0" zoomScaleNormal="100" zoomScaleSheetLayoutView="70" workbookViewId="0"/>
  </sheetViews>
  <sheetFormatPr defaultColWidth="9" defaultRowHeight="13.5" x14ac:dyDescent="0.15"/>
  <cols>
    <col min="1" max="1" width="2.125" style="25" customWidth="1"/>
    <col min="2" max="3" width="24.625" style="26" customWidth="1"/>
    <col min="4" max="4" width="2.125" style="25" customWidth="1"/>
    <col min="5" max="6" width="24.625" style="26" customWidth="1"/>
    <col min="7" max="7" width="2.125" style="25" customWidth="1"/>
    <col min="8" max="9" width="24.625" style="26" customWidth="1"/>
    <col min="10" max="16384" width="9" style="5"/>
  </cols>
  <sheetData>
    <row r="1" spans="1:9" ht="13.5" customHeight="1" thickBot="1" x14ac:dyDescent="0.2">
      <c r="B1" s="42" t="s">
        <v>0</v>
      </c>
      <c r="C1" s="2" t="s">
        <v>1</v>
      </c>
      <c r="E1" s="42" t="s">
        <v>0</v>
      </c>
      <c r="F1" s="2" t="s">
        <v>1</v>
      </c>
      <c r="H1" s="42" t="s">
        <v>0</v>
      </c>
      <c r="I1" s="2" t="s">
        <v>1</v>
      </c>
    </row>
    <row r="2" spans="1:9" ht="13.5" customHeight="1" x14ac:dyDescent="0.15">
      <c r="A2" s="393">
        <v>45306</v>
      </c>
      <c r="B2" s="68" t="s">
        <v>130</v>
      </c>
      <c r="C2" s="6" t="s">
        <v>135</v>
      </c>
      <c r="D2" s="420">
        <v>45313</v>
      </c>
      <c r="E2" s="6" t="s">
        <v>191</v>
      </c>
      <c r="F2" s="69" t="s">
        <v>195</v>
      </c>
      <c r="G2" s="393">
        <v>45320</v>
      </c>
      <c r="H2" s="41" t="s">
        <v>250</v>
      </c>
      <c r="I2" s="41" t="s">
        <v>254</v>
      </c>
    </row>
    <row r="3" spans="1:9" x14ac:dyDescent="0.15">
      <c r="A3" s="394"/>
      <c r="B3" s="70" t="s">
        <v>131</v>
      </c>
      <c r="C3" s="7"/>
      <c r="D3" s="421"/>
      <c r="E3" s="16"/>
      <c r="F3" s="14"/>
      <c r="G3" s="394"/>
      <c r="H3" s="32"/>
      <c r="I3" s="8" t="s">
        <v>255</v>
      </c>
    </row>
    <row r="4" spans="1:9" x14ac:dyDescent="0.15">
      <c r="A4" s="394"/>
      <c r="B4" s="70" t="s">
        <v>132</v>
      </c>
      <c r="C4" s="7" t="s">
        <v>136</v>
      </c>
      <c r="D4" s="421"/>
      <c r="E4" s="7" t="s">
        <v>192</v>
      </c>
      <c r="F4" s="7" t="s">
        <v>196</v>
      </c>
      <c r="G4" s="394"/>
      <c r="H4" s="8" t="s">
        <v>251</v>
      </c>
      <c r="I4" s="8" t="s">
        <v>256</v>
      </c>
    </row>
    <row r="5" spans="1:9" x14ac:dyDescent="0.15">
      <c r="A5" s="394"/>
      <c r="B5" s="70" t="s">
        <v>133</v>
      </c>
      <c r="C5" s="7" t="s">
        <v>137</v>
      </c>
      <c r="D5" s="421"/>
      <c r="E5" s="7" t="s">
        <v>193</v>
      </c>
      <c r="F5" s="7" t="s">
        <v>197</v>
      </c>
      <c r="G5" s="394"/>
      <c r="H5" s="8" t="s">
        <v>252</v>
      </c>
      <c r="I5" s="8" t="s">
        <v>257</v>
      </c>
    </row>
    <row r="6" spans="1:9" ht="15" customHeight="1" x14ac:dyDescent="0.15">
      <c r="A6" s="394"/>
      <c r="B6" s="70" t="s">
        <v>134</v>
      </c>
      <c r="C6" s="7" t="s">
        <v>138</v>
      </c>
      <c r="D6" s="421"/>
      <c r="E6" s="7" t="s">
        <v>194</v>
      </c>
      <c r="F6" s="7" t="s">
        <v>198</v>
      </c>
      <c r="G6" s="394"/>
      <c r="H6" s="8" t="s">
        <v>253</v>
      </c>
      <c r="I6" s="8" t="s">
        <v>258</v>
      </c>
    </row>
    <row r="7" spans="1:9" ht="13.5" customHeight="1" x14ac:dyDescent="0.15">
      <c r="A7" s="396">
        <f>A2</f>
        <v>45306</v>
      </c>
      <c r="B7" s="70" t="s">
        <v>305</v>
      </c>
      <c r="C7" s="7" t="s">
        <v>306</v>
      </c>
      <c r="D7" s="396">
        <f>D2</f>
        <v>45313</v>
      </c>
      <c r="E7" s="8" t="s">
        <v>319</v>
      </c>
      <c r="F7" s="7" t="s">
        <v>320</v>
      </c>
      <c r="G7" s="396">
        <f>G2</f>
        <v>45320</v>
      </c>
      <c r="H7" s="8" t="s">
        <v>333</v>
      </c>
      <c r="I7" s="8" t="s">
        <v>334</v>
      </c>
    </row>
    <row r="8" spans="1:9" ht="13.5" customHeight="1" thickBot="1" x14ac:dyDescent="0.2">
      <c r="A8" s="397"/>
      <c r="B8" s="55" t="s">
        <v>289</v>
      </c>
      <c r="C8" s="55"/>
      <c r="D8" s="397"/>
      <c r="E8" s="71"/>
      <c r="F8" s="71"/>
      <c r="G8" s="397"/>
      <c r="H8" s="55"/>
      <c r="I8" s="55" t="s">
        <v>289</v>
      </c>
    </row>
    <row r="9" spans="1:9" ht="13.5" customHeight="1" x14ac:dyDescent="0.15">
      <c r="A9" s="393">
        <v>45307</v>
      </c>
      <c r="B9" s="68" t="s">
        <v>139</v>
      </c>
      <c r="C9" s="6" t="s">
        <v>143</v>
      </c>
      <c r="D9" s="420">
        <v>45314</v>
      </c>
      <c r="E9" s="6" t="s">
        <v>199</v>
      </c>
      <c r="F9" s="6" t="s">
        <v>204</v>
      </c>
      <c r="G9" s="393">
        <v>45321</v>
      </c>
      <c r="H9" s="41" t="s">
        <v>259</v>
      </c>
      <c r="I9" s="41" t="s">
        <v>264</v>
      </c>
    </row>
    <row r="10" spans="1:9" x14ac:dyDescent="0.15">
      <c r="A10" s="394"/>
      <c r="B10" s="70"/>
      <c r="C10" s="20"/>
      <c r="D10" s="421"/>
      <c r="E10" s="7" t="s">
        <v>200</v>
      </c>
      <c r="F10" s="14" t="s">
        <v>205</v>
      </c>
      <c r="G10" s="394"/>
      <c r="H10" s="8" t="s">
        <v>260</v>
      </c>
      <c r="I10" s="8"/>
    </row>
    <row r="11" spans="1:9" x14ac:dyDescent="0.15">
      <c r="A11" s="394"/>
      <c r="B11" s="70" t="s">
        <v>140</v>
      </c>
      <c r="C11" s="7" t="s">
        <v>144</v>
      </c>
      <c r="D11" s="421"/>
      <c r="E11" s="7" t="s">
        <v>201</v>
      </c>
      <c r="F11" s="7" t="s">
        <v>206</v>
      </c>
      <c r="G11" s="394"/>
      <c r="H11" s="8" t="s">
        <v>261</v>
      </c>
      <c r="I11" s="8" t="s">
        <v>265</v>
      </c>
    </row>
    <row r="12" spans="1:9" x14ac:dyDescent="0.15">
      <c r="A12" s="394"/>
      <c r="B12" s="70" t="s">
        <v>141</v>
      </c>
      <c r="C12" s="7" t="s">
        <v>145</v>
      </c>
      <c r="D12" s="421"/>
      <c r="E12" s="7" t="s">
        <v>202</v>
      </c>
      <c r="F12" s="7" t="s">
        <v>207</v>
      </c>
      <c r="G12" s="394"/>
      <c r="H12" s="8" t="s">
        <v>262</v>
      </c>
      <c r="I12" s="8"/>
    </row>
    <row r="13" spans="1:9" x14ac:dyDescent="0.15">
      <c r="A13" s="394"/>
      <c r="B13" s="70" t="s">
        <v>142</v>
      </c>
      <c r="C13" s="7" t="s">
        <v>146</v>
      </c>
      <c r="D13" s="421"/>
      <c r="E13" s="7" t="s">
        <v>203</v>
      </c>
      <c r="F13" s="7" t="s">
        <v>208</v>
      </c>
      <c r="G13" s="394"/>
      <c r="H13" s="8" t="s">
        <v>263</v>
      </c>
      <c r="I13" s="8" t="s">
        <v>266</v>
      </c>
    </row>
    <row r="14" spans="1:9" ht="13.5" customHeight="1" x14ac:dyDescent="0.15">
      <c r="A14" s="396">
        <f>A9</f>
        <v>45307</v>
      </c>
      <c r="B14" s="70" t="s">
        <v>307</v>
      </c>
      <c r="C14" s="7" t="s">
        <v>308</v>
      </c>
      <c r="D14" s="396">
        <f>D9</f>
        <v>45314</v>
      </c>
      <c r="E14" s="7" t="s">
        <v>321</v>
      </c>
      <c r="F14" s="7" t="s">
        <v>322</v>
      </c>
      <c r="G14" s="396">
        <f>G9</f>
        <v>45321</v>
      </c>
      <c r="H14" s="8" t="s">
        <v>335</v>
      </c>
      <c r="I14" s="8" t="s">
        <v>336</v>
      </c>
    </row>
    <row r="15" spans="1:9" ht="13.5" customHeight="1" thickBot="1" x14ac:dyDescent="0.2">
      <c r="A15" s="397"/>
      <c r="B15" s="72"/>
      <c r="C15" s="59"/>
      <c r="D15" s="397"/>
      <c r="E15" s="53" t="s">
        <v>289</v>
      </c>
      <c r="F15" s="55"/>
      <c r="G15" s="397"/>
      <c r="H15" s="53"/>
      <c r="I15" s="55"/>
    </row>
    <row r="16" spans="1:9" ht="13.5" customHeight="1" x14ac:dyDescent="0.15">
      <c r="A16" s="393">
        <v>45308</v>
      </c>
      <c r="B16" s="68" t="s">
        <v>147</v>
      </c>
      <c r="C16" s="6" t="s">
        <v>152</v>
      </c>
      <c r="D16" s="420">
        <v>45315</v>
      </c>
      <c r="E16" s="6" t="s">
        <v>209</v>
      </c>
      <c r="F16" s="6" t="s">
        <v>214</v>
      </c>
      <c r="G16" s="393">
        <v>45322</v>
      </c>
      <c r="H16" s="32" t="s">
        <v>267</v>
      </c>
      <c r="I16" s="6" t="s">
        <v>271</v>
      </c>
    </row>
    <row r="17" spans="1:9" x14ac:dyDescent="0.15">
      <c r="A17" s="394"/>
      <c r="B17" s="70" t="s">
        <v>148</v>
      </c>
      <c r="C17" s="7" t="s">
        <v>153</v>
      </c>
      <c r="D17" s="421"/>
      <c r="E17" s="7" t="s">
        <v>210</v>
      </c>
      <c r="F17" s="7"/>
      <c r="G17" s="394"/>
      <c r="H17" s="8"/>
      <c r="I17" s="7"/>
    </row>
    <row r="18" spans="1:9" x14ac:dyDescent="0.15">
      <c r="A18" s="394"/>
      <c r="B18" s="70" t="s">
        <v>149</v>
      </c>
      <c r="C18" s="7" t="s">
        <v>154</v>
      </c>
      <c r="D18" s="421"/>
      <c r="E18" s="7" t="s">
        <v>211</v>
      </c>
      <c r="F18" s="7" t="s">
        <v>215</v>
      </c>
      <c r="G18" s="394"/>
      <c r="H18" s="8" t="s">
        <v>268</v>
      </c>
      <c r="I18" s="7" t="s">
        <v>272</v>
      </c>
    </row>
    <row r="19" spans="1:9" x14ac:dyDescent="0.15">
      <c r="A19" s="394"/>
      <c r="B19" s="70" t="s">
        <v>150</v>
      </c>
      <c r="C19" s="7" t="s">
        <v>155</v>
      </c>
      <c r="D19" s="421"/>
      <c r="E19" s="7" t="s">
        <v>212</v>
      </c>
      <c r="F19" s="7" t="s">
        <v>216</v>
      </c>
      <c r="G19" s="394"/>
      <c r="H19" s="8" t="s">
        <v>269</v>
      </c>
      <c r="I19" s="7" t="s">
        <v>273</v>
      </c>
    </row>
    <row r="20" spans="1:9" x14ac:dyDescent="0.15">
      <c r="A20" s="394"/>
      <c r="B20" s="70" t="s">
        <v>151</v>
      </c>
      <c r="C20" s="7" t="s">
        <v>156</v>
      </c>
      <c r="D20" s="421"/>
      <c r="E20" s="7" t="s">
        <v>213</v>
      </c>
      <c r="F20" s="7" t="s">
        <v>217</v>
      </c>
      <c r="G20" s="394"/>
      <c r="H20" s="8" t="s">
        <v>270</v>
      </c>
      <c r="I20" s="7" t="s">
        <v>274</v>
      </c>
    </row>
    <row r="21" spans="1:9" ht="13.5" customHeight="1" x14ac:dyDescent="0.15">
      <c r="A21" s="396">
        <f>A16</f>
        <v>45308</v>
      </c>
      <c r="B21" s="70" t="s">
        <v>309</v>
      </c>
      <c r="C21" s="7" t="s">
        <v>310</v>
      </c>
      <c r="D21" s="396">
        <f>D16</f>
        <v>45315</v>
      </c>
      <c r="E21" s="7" t="s">
        <v>323</v>
      </c>
      <c r="F21" s="7" t="s">
        <v>324</v>
      </c>
      <c r="G21" s="396">
        <f>G16</f>
        <v>45322</v>
      </c>
      <c r="H21" s="8" t="s">
        <v>337</v>
      </c>
      <c r="I21" s="7" t="s">
        <v>338</v>
      </c>
    </row>
    <row r="22" spans="1:9" ht="13.5" customHeight="1" thickBot="1" x14ac:dyDescent="0.2">
      <c r="A22" s="397"/>
      <c r="B22" s="73"/>
      <c r="C22" s="53"/>
      <c r="D22" s="397"/>
      <c r="E22" s="74" t="s">
        <v>285</v>
      </c>
      <c r="F22" s="55"/>
      <c r="G22" s="397"/>
      <c r="H22" s="55"/>
      <c r="I22" s="55"/>
    </row>
    <row r="23" spans="1:9" ht="13.5" customHeight="1" thickBot="1" x14ac:dyDescent="0.2">
      <c r="A23" s="393">
        <v>45309</v>
      </c>
      <c r="B23" s="68" t="s">
        <v>157</v>
      </c>
      <c r="C23" s="6" t="s">
        <v>160</v>
      </c>
      <c r="D23" s="393">
        <v>45316</v>
      </c>
      <c r="E23" s="41" t="s">
        <v>218</v>
      </c>
      <c r="F23" s="6" t="s">
        <v>223</v>
      </c>
      <c r="G23" s="404"/>
    </row>
    <row r="24" spans="1:9" x14ac:dyDescent="0.15">
      <c r="A24" s="394"/>
      <c r="B24" s="70"/>
      <c r="C24" s="7" t="s">
        <v>161</v>
      </c>
      <c r="D24" s="394"/>
      <c r="E24" s="8" t="s">
        <v>219</v>
      </c>
      <c r="F24" s="7"/>
      <c r="G24" s="404"/>
      <c r="H24" s="437" t="s">
        <v>304</v>
      </c>
      <c r="I24" s="438"/>
    </row>
    <row r="25" spans="1:9" x14ac:dyDescent="0.15">
      <c r="A25" s="394"/>
      <c r="B25" s="70" t="s">
        <v>158</v>
      </c>
      <c r="C25" s="7" t="s">
        <v>162</v>
      </c>
      <c r="D25" s="394"/>
      <c r="E25" s="8" t="s">
        <v>220</v>
      </c>
      <c r="F25" s="7" t="s">
        <v>224</v>
      </c>
      <c r="G25" s="404"/>
      <c r="H25" s="439"/>
      <c r="I25" s="440"/>
    </row>
    <row r="26" spans="1:9" x14ac:dyDescent="0.15">
      <c r="A26" s="394"/>
      <c r="B26" s="70"/>
      <c r="C26" s="7" t="s">
        <v>163</v>
      </c>
      <c r="D26" s="394"/>
      <c r="E26" s="8" t="s">
        <v>221</v>
      </c>
      <c r="F26" s="7" t="s">
        <v>225</v>
      </c>
      <c r="G26" s="404"/>
      <c r="H26" s="439"/>
      <c r="I26" s="440"/>
    </row>
    <row r="27" spans="1:9" x14ac:dyDescent="0.15">
      <c r="A27" s="394"/>
      <c r="B27" s="70" t="s">
        <v>159</v>
      </c>
      <c r="C27" s="7" t="s">
        <v>164</v>
      </c>
      <c r="D27" s="394"/>
      <c r="E27" s="8" t="s">
        <v>222</v>
      </c>
      <c r="F27" s="7" t="s">
        <v>226</v>
      </c>
      <c r="G27" s="404"/>
      <c r="H27" s="439"/>
      <c r="I27" s="440"/>
    </row>
    <row r="28" spans="1:9" ht="13.5" customHeight="1" x14ac:dyDescent="0.15">
      <c r="A28" s="396">
        <f>A23</f>
        <v>45309</v>
      </c>
      <c r="B28" s="70" t="s">
        <v>311</v>
      </c>
      <c r="C28" s="7" t="s">
        <v>312</v>
      </c>
      <c r="D28" s="396">
        <f>D23</f>
        <v>45316</v>
      </c>
      <c r="E28" s="8" t="s">
        <v>325</v>
      </c>
      <c r="F28" s="7" t="s">
        <v>326</v>
      </c>
      <c r="G28" s="37"/>
      <c r="H28" s="439"/>
      <c r="I28" s="440"/>
    </row>
    <row r="29" spans="1:9" ht="13.5" customHeight="1" thickBot="1" x14ac:dyDescent="0.2">
      <c r="A29" s="397"/>
      <c r="B29" s="55"/>
      <c r="C29" s="55" t="s">
        <v>289</v>
      </c>
      <c r="D29" s="397"/>
      <c r="E29" s="55"/>
      <c r="F29" s="75"/>
      <c r="G29" s="37"/>
      <c r="H29" s="439"/>
      <c r="I29" s="440"/>
    </row>
    <row r="30" spans="1:9" ht="13.5" customHeight="1" x14ac:dyDescent="0.15">
      <c r="A30" s="393">
        <v>45310</v>
      </c>
      <c r="B30" s="68" t="s">
        <v>165</v>
      </c>
      <c r="C30" s="6" t="s">
        <v>169</v>
      </c>
      <c r="D30" s="393">
        <v>45317</v>
      </c>
      <c r="E30" s="41" t="s">
        <v>227</v>
      </c>
      <c r="F30" s="6" t="s">
        <v>232</v>
      </c>
      <c r="G30" s="404"/>
      <c r="H30" s="439"/>
      <c r="I30" s="440"/>
    </row>
    <row r="31" spans="1:9" x14ac:dyDescent="0.15">
      <c r="A31" s="394"/>
      <c r="B31" s="70"/>
      <c r="C31" s="7"/>
      <c r="D31" s="394"/>
      <c r="E31" s="49" t="s">
        <v>228</v>
      </c>
      <c r="F31" s="7"/>
      <c r="G31" s="404"/>
      <c r="H31" s="439"/>
      <c r="I31" s="440"/>
    </row>
    <row r="32" spans="1:9" x14ac:dyDescent="0.15">
      <c r="A32" s="394"/>
      <c r="B32" s="70" t="s">
        <v>166</v>
      </c>
      <c r="C32" s="7" t="s">
        <v>170</v>
      </c>
      <c r="D32" s="394"/>
      <c r="E32" s="8" t="s">
        <v>229</v>
      </c>
      <c r="F32" s="7" t="s">
        <v>233</v>
      </c>
      <c r="G32" s="404"/>
      <c r="H32" s="439"/>
      <c r="I32" s="440"/>
    </row>
    <row r="33" spans="1:9" x14ac:dyDescent="0.15">
      <c r="A33" s="394"/>
      <c r="B33" s="70" t="s">
        <v>167</v>
      </c>
      <c r="C33" s="7" t="s">
        <v>171</v>
      </c>
      <c r="D33" s="394"/>
      <c r="E33" s="8" t="s">
        <v>230</v>
      </c>
      <c r="F33" s="7" t="s">
        <v>234</v>
      </c>
      <c r="G33" s="404"/>
      <c r="H33" s="439"/>
      <c r="I33" s="440"/>
    </row>
    <row r="34" spans="1:9" x14ac:dyDescent="0.15">
      <c r="A34" s="394"/>
      <c r="B34" s="70" t="s">
        <v>168</v>
      </c>
      <c r="C34" s="7" t="s">
        <v>172</v>
      </c>
      <c r="D34" s="394"/>
      <c r="E34" s="8" t="s">
        <v>231</v>
      </c>
      <c r="F34" s="7" t="s">
        <v>235</v>
      </c>
      <c r="G34" s="404"/>
      <c r="H34" s="439"/>
      <c r="I34" s="440"/>
    </row>
    <row r="35" spans="1:9" ht="13.5" customHeight="1" x14ac:dyDescent="0.15">
      <c r="A35" s="396">
        <f>A30</f>
        <v>45310</v>
      </c>
      <c r="B35" s="70" t="s">
        <v>313</v>
      </c>
      <c r="C35" s="7" t="s">
        <v>314</v>
      </c>
      <c r="D35" s="396">
        <f>D30</f>
        <v>45317</v>
      </c>
      <c r="E35" s="8" t="s">
        <v>327</v>
      </c>
      <c r="F35" s="7" t="s">
        <v>328</v>
      </c>
      <c r="G35" s="37"/>
      <c r="H35" s="439"/>
      <c r="I35" s="440"/>
    </row>
    <row r="36" spans="1:9" ht="13.5" customHeight="1" thickBot="1" x14ac:dyDescent="0.2">
      <c r="A36" s="397"/>
      <c r="B36" s="55"/>
      <c r="C36" s="53"/>
      <c r="D36" s="397"/>
      <c r="E36" s="55" t="s">
        <v>289</v>
      </c>
      <c r="F36" s="53"/>
      <c r="G36" s="37"/>
      <c r="H36" s="439"/>
      <c r="I36" s="440"/>
    </row>
    <row r="37" spans="1:9" ht="13.5" customHeight="1" x14ac:dyDescent="0.15">
      <c r="A37" s="393">
        <v>45311</v>
      </c>
      <c r="B37" s="68" t="s">
        <v>173</v>
      </c>
      <c r="C37" s="6" t="s">
        <v>178</v>
      </c>
      <c r="D37" s="420">
        <v>45318</v>
      </c>
      <c r="E37" s="6" t="s">
        <v>236</v>
      </c>
      <c r="F37" s="6" t="s">
        <v>240</v>
      </c>
      <c r="G37" s="404"/>
      <c r="H37" s="439"/>
      <c r="I37" s="440"/>
    </row>
    <row r="38" spans="1:9" x14ac:dyDescent="0.15">
      <c r="A38" s="394"/>
      <c r="B38" s="70" t="s">
        <v>174</v>
      </c>
      <c r="C38" s="7"/>
      <c r="D38" s="421"/>
      <c r="E38" s="7"/>
      <c r="F38" s="7"/>
      <c r="G38" s="404"/>
      <c r="H38" s="439"/>
      <c r="I38" s="440"/>
    </row>
    <row r="39" spans="1:9" x14ac:dyDescent="0.15">
      <c r="A39" s="394"/>
      <c r="B39" s="70" t="s">
        <v>175</v>
      </c>
      <c r="C39" s="7" t="s">
        <v>179</v>
      </c>
      <c r="D39" s="421"/>
      <c r="E39" s="7" t="s">
        <v>237</v>
      </c>
      <c r="F39" s="7" t="s">
        <v>78</v>
      </c>
      <c r="G39" s="404"/>
      <c r="H39" s="439"/>
      <c r="I39" s="440"/>
    </row>
    <row r="40" spans="1:9" x14ac:dyDescent="0.15">
      <c r="A40" s="394"/>
      <c r="B40" s="70" t="s">
        <v>176</v>
      </c>
      <c r="C40" s="7" t="s">
        <v>180</v>
      </c>
      <c r="D40" s="421"/>
      <c r="E40" s="7" t="s">
        <v>238</v>
      </c>
      <c r="F40" s="7" t="s">
        <v>85</v>
      </c>
      <c r="G40" s="404"/>
      <c r="H40" s="439"/>
      <c r="I40" s="440"/>
    </row>
    <row r="41" spans="1:9" x14ac:dyDescent="0.15">
      <c r="A41" s="394"/>
      <c r="B41" s="70" t="s">
        <v>177</v>
      </c>
      <c r="C41" s="7" t="s">
        <v>181</v>
      </c>
      <c r="D41" s="421"/>
      <c r="E41" s="7" t="s">
        <v>239</v>
      </c>
      <c r="F41" s="7" t="s">
        <v>241</v>
      </c>
      <c r="G41" s="404"/>
      <c r="H41" s="439"/>
      <c r="I41" s="440"/>
    </row>
    <row r="42" spans="1:9" ht="13.5" customHeight="1" x14ac:dyDescent="0.15">
      <c r="A42" s="396">
        <f>A37</f>
        <v>45311</v>
      </c>
      <c r="B42" s="76" t="s">
        <v>315</v>
      </c>
      <c r="C42" s="15" t="s">
        <v>316</v>
      </c>
      <c r="D42" s="396">
        <f>D37</f>
        <v>45318</v>
      </c>
      <c r="E42" s="15" t="s">
        <v>329</v>
      </c>
      <c r="F42" s="15" t="s">
        <v>330</v>
      </c>
      <c r="G42" s="37"/>
      <c r="H42" s="439"/>
      <c r="I42" s="440"/>
    </row>
    <row r="43" spans="1:9" ht="13.5" customHeight="1" thickBot="1" x14ac:dyDescent="0.2">
      <c r="A43" s="397"/>
      <c r="B43" s="55" t="s">
        <v>285</v>
      </c>
      <c r="C43" s="55"/>
      <c r="D43" s="397"/>
      <c r="E43" s="55"/>
      <c r="F43" s="55"/>
      <c r="G43" s="37"/>
      <c r="H43" s="439"/>
      <c r="I43" s="440"/>
    </row>
    <row r="44" spans="1:9" ht="13.5" customHeight="1" x14ac:dyDescent="0.15">
      <c r="A44" s="393">
        <v>45312</v>
      </c>
      <c r="B44" s="68" t="s">
        <v>182</v>
      </c>
      <c r="C44" s="6" t="s">
        <v>186</v>
      </c>
      <c r="D44" s="420">
        <v>45319</v>
      </c>
      <c r="E44" s="6" t="s">
        <v>242</v>
      </c>
      <c r="F44" s="6" t="s">
        <v>246</v>
      </c>
      <c r="G44" s="404"/>
      <c r="H44" s="439"/>
      <c r="I44" s="440"/>
    </row>
    <row r="45" spans="1:9" x14ac:dyDescent="0.15">
      <c r="A45" s="394"/>
      <c r="B45" s="70"/>
      <c r="C45" s="7" t="s">
        <v>187</v>
      </c>
      <c r="D45" s="421"/>
      <c r="E45" s="16"/>
      <c r="F45" s="7"/>
      <c r="G45" s="404"/>
      <c r="H45" s="439"/>
      <c r="I45" s="440"/>
    </row>
    <row r="46" spans="1:9" x14ac:dyDescent="0.15">
      <c r="A46" s="394"/>
      <c r="B46" s="70" t="s">
        <v>183</v>
      </c>
      <c r="C46" s="7" t="s">
        <v>188</v>
      </c>
      <c r="D46" s="421"/>
      <c r="E46" s="7" t="s">
        <v>243</v>
      </c>
      <c r="F46" s="7" t="s">
        <v>247</v>
      </c>
      <c r="G46" s="404"/>
      <c r="H46" s="439"/>
      <c r="I46" s="440"/>
    </row>
    <row r="47" spans="1:9" x14ac:dyDescent="0.15">
      <c r="A47" s="394"/>
      <c r="B47" s="70" t="s">
        <v>184</v>
      </c>
      <c r="C47" s="7" t="s">
        <v>189</v>
      </c>
      <c r="D47" s="421"/>
      <c r="E47" s="7" t="s">
        <v>244</v>
      </c>
      <c r="F47" s="7" t="s">
        <v>248</v>
      </c>
      <c r="G47" s="404"/>
      <c r="H47" s="439"/>
      <c r="I47" s="440"/>
    </row>
    <row r="48" spans="1:9" ht="14.25" thickBot="1" x14ac:dyDescent="0.2">
      <c r="A48" s="394"/>
      <c r="B48" s="76" t="s">
        <v>185</v>
      </c>
      <c r="C48" s="15" t="s">
        <v>190</v>
      </c>
      <c r="D48" s="421"/>
      <c r="E48" s="7" t="s">
        <v>245</v>
      </c>
      <c r="F48" s="7" t="s">
        <v>249</v>
      </c>
      <c r="G48" s="404"/>
      <c r="H48" s="441"/>
      <c r="I48" s="442"/>
    </row>
    <row r="49" spans="1:7" ht="13.5" customHeight="1" x14ac:dyDescent="0.15">
      <c r="A49" s="396">
        <f>A44</f>
        <v>45312</v>
      </c>
      <c r="B49" s="70" t="s">
        <v>317</v>
      </c>
      <c r="C49" s="7" t="s">
        <v>318</v>
      </c>
      <c r="D49" s="396">
        <f>D44</f>
        <v>45319</v>
      </c>
      <c r="E49" s="7" t="s">
        <v>331</v>
      </c>
      <c r="F49" s="7" t="s">
        <v>332</v>
      </c>
      <c r="G49" s="37"/>
    </row>
    <row r="50" spans="1:7" ht="13.5" customHeight="1" thickBot="1" x14ac:dyDescent="0.2">
      <c r="A50" s="397"/>
      <c r="B50" s="55"/>
      <c r="C50" s="55" t="s">
        <v>289</v>
      </c>
      <c r="D50" s="397"/>
      <c r="E50" s="55"/>
      <c r="F50" s="53"/>
      <c r="G50" s="37"/>
    </row>
  </sheetData>
  <mergeCells count="39">
    <mergeCell ref="A2:A6"/>
    <mergeCell ref="D2:D6"/>
    <mergeCell ref="G2:G6"/>
    <mergeCell ref="A7:A8"/>
    <mergeCell ref="D7:D8"/>
    <mergeCell ref="G7:G8"/>
    <mergeCell ref="A9:A13"/>
    <mergeCell ref="D9:D13"/>
    <mergeCell ref="G9:G13"/>
    <mergeCell ref="A14:A15"/>
    <mergeCell ref="D14:D15"/>
    <mergeCell ref="G14:G15"/>
    <mergeCell ref="A16:A20"/>
    <mergeCell ref="D16:D20"/>
    <mergeCell ref="G16:G20"/>
    <mergeCell ref="A21:A22"/>
    <mergeCell ref="D21:D22"/>
    <mergeCell ref="G21:G22"/>
    <mergeCell ref="A23:A27"/>
    <mergeCell ref="D23:D27"/>
    <mergeCell ref="G23:G27"/>
    <mergeCell ref="H24:I48"/>
    <mergeCell ref="A28:A29"/>
    <mergeCell ref="D28:D29"/>
    <mergeCell ref="A30:A34"/>
    <mergeCell ref="D30:D34"/>
    <mergeCell ref="G30:G34"/>
    <mergeCell ref="A35:A36"/>
    <mergeCell ref="D35:D36"/>
    <mergeCell ref="A37:A41"/>
    <mergeCell ref="D37:D41"/>
    <mergeCell ref="G37:G41"/>
    <mergeCell ref="A42:A43"/>
    <mergeCell ref="D42:D43"/>
    <mergeCell ref="A44:A48"/>
    <mergeCell ref="D44:D48"/>
    <mergeCell ref="G44:G48"/>
    <mergeCell ref="A49:A50"/>
    <mergeCell ref="D49:D50"/>
  </mergeCells>
  <phoneticPr fontId="3"/>
  <printOptions horizontalCentered="1" verticalCentered="1"/>
  <pageMargins left="0" right="0" top="0" bottom="0" header="0" footer="0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94DAB-FDBD-4654-9E51-AE80F04F0FE5}">
  <sheetPr codeName="Sheet6">
    <tabColor rgb="FF92D050"/>
    <pageSetUpPr fitToPage="1"/>
  </sheetPr>
  <dimension ref="A1:H131"/>
  <sheetViews>
    <sheetView view="pageBreakPreview" zoomScaleNormal="100" zoomScaleSheetLayoutView="100" workbookViewId="0"/>
  </sheetViews>
  <sheetFormatPr defaultColWidth="9" defaultRowHeight="13.5" x14ac:dyDescent="0.4"/>
  <cols>
    <col min="1" max="1" width="9.375" style="77" customWidth="1"/>
    <col min="2" max="2" width="2.875" style="77" customWidth="1"/>
    <col min="3" max="3" width="7.125" style="78" customWidth="1"/>
    <col min="4" max="4" width="26.625" style="79" customWidth="1"/>
    <col min="5" max="5" width="5.125" style="77" bestFit="1" customWidth="1"/>
    <col min="6" max="6" width="7.75" style="77" bestFit="1" customWidth="1"/>
    <col min="7" max="7" width="12.125" style="77" customWidth="1"/>
    <col min="8" max="8" width="1.625" style="77" customWidth="1"/>
    <col min="9" max="16384" width="9" style="77"/>
  </cols>
  <sheetData>
    <row r="1" spans="1:7" ht="12.6" customHeight="1" x14ac:dyDescent="0.4"/>
    <row r="2" spans="1:7" ht="20.45" customHeight="1" x14ac:dyDescent="0.4">
      <c r="A2" s="91" t="s">
        <v>920</v>
      </c>
      <c r="B2" s="92"/>
      <c r="D2" s="93"/>
    </row>
    <row r="3" spans="1:7" ht="12.95" customHeight="1" x14ac:dyDescent="0.4">
      <c r="G3" s="80"/>
    </row>
    <row r="4" spans="1:7" ht="12.95" customHeight="1" thickBot="1" x14ac:dyDescent="0.45"/>
    <row r="5" spans="1:7" ht="14.25" customHeight="1" thickBot="1" x14ac:dyDescent="0.45">
      <c r="A5" s="94" t="s">
        <v>339</v>
      </c>
      <c r="B5" s="95"/>
      <c r="C5" s="96"/>
      <c r="D5" s="96" t="s">
        <v>340</v>
      </c>
      <c r="E5" s="97">
        <v>1</v>
      </c>
      <c r="F5" s="95" t="s">
        <v>341</v>
      </c>
      <c r="G5" s="98" t="s">
        <v>342</v>
      </c>
    </row>
    <row r="6" spans="1:7" ht="13.7" customHeight="1" x14ac:dyDescent="0.4">
      <c r="A6" s="99">
        <v>45292</v>
      </c>
      <c r="B6" s="100"/>
      <c r="C6" s="101" t="s">
        <v>343</v>
      </c>
      <c r="D6" s="102" t="s">
        <v>6</v>
      </c>
      <c r="E6" s="103">
        <v>60</v>
      </c>
      <c r="F6" s="103" t="s">
        <v>355</v>
      </c>
      <c r="G6" s="104" t="s">
        <v>356</v>
      </c>
    </row>
    <row r="7" spans="1:7" ht="13.7" customHeight="1" x14ac:dyDescent="0.4">
      <c r="A7" s="105">
        <f>A6</f>
        <v>45292</v>
      </c>
      <c r="B7" s="106">
        <f>A7</f>
        <v>45292</v>
      </c>
      <c r="C7" s="107" t="s">
        <v>344</v>
      </c>
      <c r="D7" s="108"/>
      <c r="E7" s="109"/>
      <c r="F7" s="109"/>
      <c r="G7" s="110"/>
    </row>
    <row r="8" spans="1:7" ht="13.7" customHeight="1" x14ac:dyDescent="0.4">
      <c r="A8" s="105">
        <v>45292</v>
      </c>
      <c r="B8" s="100" t="s">
        <v>345</v>
      </c>
      <c r="C8" s="107" t="s">
        <v>346</v>
      </c>
      <c r="D8" s="108" t="s">
        <v>7</v>
      </c>
      <c r="E8" s="109">
        <v>30</v>
      </c>
      <c r="F8" s="109" t="s">
        <v>355</v>
      </c>
      <c r="G8" s="110" t="s">
        <v>357</v>
      </c>
    </row>
    <row r="9" spans="1:7" ht="13.7" customHeight="1" x14ac:dyDescent="0.4">
      <c r="A9" s="105">
        <v>45292</v>
      </c>
      <c r="B9" s="100" t="s">
        <v>347</v>
      </c>
      <c r="C9" s="107" t="s">
        <v>348</v>
      </c>
      <c r="D9" s="108" t="s">
        <v>8</v>
      </c>
      <c r="E9" s="109">
        <v>45</v>
      </c>
      <c r="F9" s="109" t="s">
        <v>355</v>
      </c>
      <c r="G9" s="110" t="s">
        <v>356</v>
      </c>
    </row>
    <row r="10" spans="1:7" ht="13.7" customHeight="1" x14ac:dyDescent="0.4">
      <c r="A10" s="105">
        <v>45292</v>
      </c>
      <c r="B10" s="100"/>
      <c r="C10" s="107" t="s">
        <v>349</v>
      </c>
      <c r="D10" s="108" t="s">
        <v>9</v>
      </c>
      <c r="E10" s="109">
        <v>15</v>
      </c>
      <c r="F10" s="109" t="s">
        <v>355</v>
      </c>
      <c r="G10" s="110" t="s">
        <v>357</v>
      </c>
    </row>
    <row r="11" spans="1:7" ht="13.7" customHeight="1" x14ac:dyDescent="0.4">
      <c r="A11" s="105">
        <f t="shared" ref="A11:A23" si="0">A10</f>
        <v>45292</v>
      </c>
      <c r="B11" s="100" t="s">
        <v>350</v>
      </c>
      <c r="C11" s="111"/>
      <c r="D11" s="108"/>
      <c r="E11" s="109"/>
      <c r="F11" s="109"/>
      <c r="G11" s="110"/>
    </row>
    <row r="12" spans="1:7" ht="13.7" customHeight="1" x14ac:dyDescent="0.4">
      <c r="A12" s="105">
        <v>45292</v>
      </c>
      <c r="B12" s="100" t="s">
        <v>351</v>
      </c>
      <c r="C12" s="111" t="s">
        <v>352</v>
      </c>
      <c r="D12" s="108" t="s">
        <v>277</v>
      </c>
      <c r="E12" s="109">
        <v>30</v>
      </c>
      <c r="F12" s="109" t="s">
        <v>355</v>
      </c>
      <c r="G12" s="110" t="s">
        <v>357</v>
      </c>
    </row>
    <row r="13" spans="1:7" ht="13.7" customHeight="1" x14ac:dyDescent="0.4">
      <c r="A13" s="105">
        <f t="shared" si="0"/>
        <v>45292</v>
      </c>
      <c r="B13" s="100"/>
      <c r="C13" s="107" t="s">
        <v>353</v>
      </c>
      <c r="D13" s="108"/>
      <c r="E13" s="109"/>
      <c r="F13" s="109"/>
      <c r="G13" s="110"/>
    </row>
    <row r="14" spans="1:7" ht="13.7" customHeight="1" thickBot="1" x14ac:dyDescent="0.45">
      <c r="A14" s="112">
        <f t="shared" si="0"/>
        <v>45292</v>
      </c>
      <c r="B14" s="113"/>
      <c r="C14" s="114"/>
      <c r="D14" s="115"/>
      <c r="E14" s="116"/>
      <c r="F14" s="116"/>
      <c r="G14" s="117"/>
    </row>
    <row r="15" spans="1:7" ht="13.7" customHeight="1" x14ac:dyDescent="0.4">
      <c r="A15" s="99">
        <v>45292</v>
      </c>
      <c r="B15" s="118"/>
      <c r="C15" s="101" t="s">
        <v>343</v>
      </c>
      <c r="D15" s="119" t="s">
        <v>10</v>
      </c>
      <c r="E15" s="120">
        <v>2</v>
      </c>
      <c r="F15" s="120" t="s">
        <v>358</v>
      </c>
      <c r="G15" s="110" t="s">
        <v>359</v>
      </c>
    </row>
    <row r="16" spans="1:7" ht="13.7" customHeight="1" x14ac:dyDescent="0.4">
      <c r="A16" s="105">
        <v>45292</v>
      </c>
      <c r="B16" s="106">
        <f>A16</f>
        <v>45292</v>
      </c>
      <c r="C16" s="107" t="s">
        <v>344</v>
      </c>
      <c r="D16" s="108" t="s">
        <v>11</v>
      </c>
      <c r="E16" s="109">
        <v>1</v>
      </c>
      <c r="F16" s="109" t="s">
        <v>360</v>
      </c>
      <c r="G16" s="110" t="s">
        <v>361</v>
      </c>
    </row>
    <row r="17" spans="1:7" ht="13.7" customHeight="1" x14ac:dyDescent="0.4">
      <c r="A17" s="105">
        <v>45292</v>
      </c>
      <c r="B17" s="100" t="s">
        <v>345</v>
      </c>
      <c r="C17" s="107" t="s">
        <v>346</v>
      </c>
      <c r="D17" s="108" t="s">
        <v>12</v>
      </c>
      <c r="E17" s="109">
        <v>30</v>
      </c>
      <c r="F17" s="109" t="s">
        <v>355</v>
      </c>
      <c r="G17" s="110" t="s">
        <v>357</v>
      </c>
    </row>
    <row r="18" spans="1:7" ht="13.7" customHeight="1" x14ac:dyDescent="0.4">
      <c r="A18" s="105">
        <v>45292</v>
      </c>
      <c r="B18" s="100" t="s">
        <v>347</v>
      </c>
      <c r="C18" s="107" t="s">
        <v>348</v>
      </c>
      <c r="D18" s="108" t="s">
        <v>13</v>
      </c>
      <c r="E18" s="109">
        <v>45</v>
      </c>
      <c r="F18" s="109" t="s">
        <v>355</v>
      </c>
      <c r="G18" s="110" t="s">
        <v>356</v>
      </c>
    </row>
    <row r="19" spans="1:7" ht="13.7" customHeight="1" x14ac:dyDescent="0.4">
      <c r="A19" s="105">
        <v>45292</v>
      </c>
      <c r="B19" s="100"/>
      <c r="C19" s="107" t="s">
        <v>349</v>
      </c>
      <c r="D19" s="108" t="s">
        <v>14</v>
      </c>
      <c r="E19" s="109">
        <v>15</v>
      </c>
      <c r="F19" s="109" t="s">
        <v>355</v>
      </c>
      <c r="G19" s="110" t="s">
        <v>357</v>
      </c>
    </row>
    <row r="20" spans="1:7" ht="13.7" customHeight="1" x14ac:dyDescent="0.4">
      <c r="A20" s="105">
        <f t="shared" si="0"/>
        <v>45292</v>
      </c>
      <c r="B20" s="100" t="s">
        <v>354</v>
      </c>
      <c r="C20" s="111"/>
      <c r="D20" s="108"/>
      <c r="E20" s="109"/>
      <c r="F20" s="109"/>
      <c r="G20" s="110"/>
    </row>
    <row r="21" spans="1:7" ht="13.7" customHeight="1" x14ac:dyDescent="0.4">
      <c r="A21" s="105">
        <v>45292</v>
      </c>
      <c r="B21" s="100" t="s">
        <v>351</v>
      </c>
      <c r="C21" s="111" t="s">
        <v>352</v>
      </c>
      <c r="D21" s="108" t="s">
        <v>278</v>
      </c>
      <c r="E21" s="109">
        <v>30</v>
      </c>
      <c r="F21" s="109" t="s">
        <v>355</v>
      </c>
      <c r="G21" s="110" t="s">
        <v>357</v>
      </c>
    </row>
    <row r="22" spans="1:7" ht="13.7" customHeight="1" x14ac:dyDescent="0.4">
      <c r="A22" s="105">
        <f t="shared" si="0"/>
        <v>45292</v>
      </c>
      <c r="B22" s="100"/>
      <c r="C22" s="107" t="s">
        <v>353</v>
      </c>
      <c r="D22" s="81"/>
      <c r="E22" s="109"/>
      <c r="F22" s="109"/>
      <c r="G22" s="110"/>
    </row>
    <row r="23" spans="1:7" ht="13.7" customHeight="1" thickBot="1" x14ac:dyDescent="0.45">
      <c r="A23" s="112">
        <f t="shared" si="0"/>
        <v>45292</v>
      </c>
      <c r="B23" s="113"/>
      <c r="C23" s="114"/>
      <c r="D23" s="115"/>
      <c r="E23" s="116"/>
      <c r="F23" s="116"/>
      <c r="G23" s="117"/>
    </row>
    <row r="24" spans="1:7" ht="13.7" customHeight="1" x14ac:dyDescent="0.4">
      <c r="A24" s="99">
        <v>45293</v>
      </c>
      <c r="B24" s="100"/>
      <c r="C24" s="121" t="s">
        <v>343</v>
      </c>
      <c r="D24" s="102" t="s">
        <v>15</v>
      </c>
      <c r="E24" s="120">
        <v>60</v>
      </c>
      <c r="F24" s="120" t="s">
        <v>355</v>
      </c>
      <c r="G24" s="110" t="s">
        <v>356</v>
      </c>
    </row>
    <row r="25" spans="1:7" ht="13.7" customHeight="1" x14ac:dyDescent="0.4">
      <c r="A25" s="99">
        <f t="shared" ref="A25:A41" si="1">A24</f>
        <v>45293</v>
      </c>
      <c r="B25" s="106">
        <f>A25</f>
        <v>45293</v>
      </c>
      <c r="C25" s="122" t="s">
        <v>344</v>
      </c>
      <c r="D25" s="108"/>
      <c r="E25" s="109"/>
      <c r="F25" s="109"/>
      <c r="G25" s="110"/>
    </row>
    <row r="26" spans="1:7" ht="13.7" customHeight="1" x14ac:dyDescent="0.4">
      <c r="A26" s="99">
        <v>45293</v>
      </c>
      <c r="B26" s="100" t="s">
        <v>345</v>
      </c>
      <c r="C26" s="122" t="s">
        <v>346</v>
      </c>
      <c r="D26" s="108" t="s">
        <v>16</v>
      </c>
      <c r="E26" s="109">
        <v>30</v>
      </c>
      <c r="F26" s="109" t="s">
        <v>355</v>
      </c>
      <c r="G26" s="110" t="s">
        <v>357</v>
      </c>
    </row>
    <row r="27" spans="1:7" ht="13.7" customHeight="1" x14ac:dyDescent="0.4">
      <c r="A27" s="99">
        <v>45293</v>
      </c>
      <c r="B27" s="100" t="s">
        <v>347</v>
      </c>
      <c r="C27" s="122" t="s">
        <v>348</v>
      </c>
      <c r="D27" s="108" t="s">
        <v>17</v>
      </c>
      <c r="E27" s="109">
        <v>45</v>
      </c>
      <c r="F27" s="109" t="s">
        <v>355</v>
      </c>
      <c r="G27" s="110" t="s">
        <v>356</v>
      </c>
    </row>
    <row r="28" spans="1:7" ht="13.7" customHeight="1" x14ac:dyDescent="0.4">
      <c r="A28" s="99">
        <v>45293</v>
      </c>
      <c r="B28" s="100"/>
      <c r="C28" s="122" t="s">
        <v>349</v>
      </c>
      <c r="D28" s="108" t="s">
        <v>18</v>
      </c>
      <c r="E28" s="109">
        <v>15</v>
      </c>
      <c r="F28" s="109" t="s">
        <v>355</v>
      </c>
      <c r="G28" s="110" t="s">
        <v>357</v>
      </c>
    </row>
    <row r="29" spans="1:7" ht="13.7" customHeight="1" x14ac:dyDescent="0.4">
      <c r="A29" s="99">
        <f t="shared" si="1"/>
        <v>45293</v>
      </c>
      <c r="B29" s="100" t="s">
        <v>350</v>
      </c>
      <c r="C29" s="123"/>
      <c r="D29" s="108"/>
      <c r="E29" s="109"/>
      <c r="F29" s="109"/>
      <c r="G29" s="110"/>
    </row>
    <row r="30" spans="1:7" ht="13.7" customHeight="1" x14ac:dyDescent="0.4">
      <c r="A30" s="99">
        <v>45293</v>
      </c>
      <c r="B30" s="100" t="s">
        <v>351</v>
      </c>
      <c r="C30" s="123" t="s">
        <v>352</v>
      </c>
      <c r="D30" s="108" t="s">
        <v>279</v>
      </c>
      <c r="E30" s="109">
        <v>30</v>
      </c>
      <c r="F30" s="109" t="s">
        <v>355</v>
      </c>
      <c r="G30" s="110" t="s">
        <v>357</v>
      </c>
    </row>
    <row r="31" spans="1:7" ht="13.7" customHeight="1" x14ac:dyDescent="0.4">
      <c r="A31" s="99">
        <f t="shared" si="1"/>
        <v>45293</v>
      </c>
      <c r="B31" s="100"/>
      <c r="C31" s="122" t="s">
        <v>353</v>
      </c>
      <c r="D31" s="124"/>
      <c r="E31" s="125"/>
      <c r="F31" s="125"/>
      <c r="G31" s="126"/>
    </row>
    <row r="32" spans="1:7" ht="13.7" customHeight="1" thickBot="1" x14ac:dyDescent="0.45">
      <c r="A32" s="112">
        <f t="shared" si="1"/>
        <v>45293</v>
      </c>
      <c r="B32" s="113"/>
      <c r="C32" s="114"/>
      <c r="D32" s="115"/>
      <c r="E32" s="116"/>
      <c r="F32" s="116"/>
      <c r="G32" s="117"/>
    </row>
    <row r="33" spans="1:7" ht="13.7" customHeight="1" x14ac:dyDescent="0.4">
      <c r="A33" s="99">
        <v>45293</v>
      </c>
      <c r="B33" s="118"/>
      <c r="C33" s="127" t="s">
        <v>343</v>
      </c>
      <c r="D33" s="119" t="s">
        <v>19</v>
      </c>
      <c r="E33" s="103">
        <v>1</v>
      </c>
      <c r="F33" s="103" t="s">
        <v>362</v>
      </c>
      <c r="G33" s="110" t="s">
        <v>363</v>
      </c>
    </row>
    <row r="34" spans="1:7" ht="13.7" customHeight="1" x14ac:dyDescent="0.4">
      <c r="A34" s="99">
        <v>45293</v>
      </c>
      <c r="B34" s="106">
        <f>A34</f>
        <v>45293</v>
      </c>
      <c r="C34" s="122" t="s">
        <v>344</v>
      </c>
      <c r="D34" s="108" t="s">
        <v>20</v>
      </c>
      <c r="E34" s="133">
        <v>15</v>
      </c>
      <c r="F34" s="109" t="s">
        <v>355</v>
      </c>
      <c r="G34" s="110" t="s">
        <v>357</v>
      </c>
    </row>
    <row r="35" spans="1:7" ht="13.7" customHeight="1" x14ac:dyDescent="0.4">
      <c r="A35" s="99">
        <v>45293</v>
      </c>
      <c r="B35" s="100" t="s">
        <v>345</v>
      </c>
      <c r="C35" s="122" t="s">
        <v>346</v>
      </c>
      <c r="D35" s="108" t="s">
        <v>21</v>
      </c>
      <c r="E35" s="109">
        <v>30</v>
      </c>
      <c r="F35" s="109" t="s">
        <v>355</v>
      </c>
      <c r="G35" s="110" t="s">
        <v>357</v>
      </c>
    </row>
    <row r="36" spans="1:7" ht="13.7" customHeight="1" x14ac:dyDescent="0.4">
      <c r="A36" s="99">
        <v>45293</v>
      </c>
      <c r="B36" s="100" t="s">
        <v>347</v>
      </c>
      <c r="C36" s="122" t="s">
        <v>348</v>
      </c>
      <c r="D36" s="108" t="s">
        <v>22</v>
      </c>
      <c r="E36" s="109">
        <v>45</v>
      </c>
      <c r="F36" s="109" t="s">
        <v>355</v>
      </c>
      <c r="G36" s="110" t="s">
        <v>356</v>
      </c>
    </row>
    <row r="37" spans="1:7" ht="13.7" customHeight="1" x14ac:dyDescent="0.4">
      <c r="A37" s="99">
        <v>45293</v>
      </c>
      <c r="B37" s="100"/>
      <c r="C37" s="122" t="s">
        <v>349</v>
      </c>
      <c r="D37" s="108" t="s">
        <v>23</v>
      </c>
      <c r="E37" s="109">
        <v>15</v>
      </c>
      <c r="F37" s="109" t="s">
        <v>355</v>
      </c>
      <c r="G37" s="110" t="s">
        <v>357</v>
      </c>
    </row>
    <row r="38" spans="1:7" ht="13.7" customHeight="1" x14ac:dyDescent="0.4">
      <c r="A38" s="99">
        <f t="shared" si="1"/>
        <v>45293</v>
      </c>
      <c r="B38" s="100" t="s">
        <v>354</v>
      </c>
      <c r="C38" s="123"/>
      <c r="D38" s="108"/>
      <c r="E38" s="109"/>
      <c r="F38" s="109"/>
      <c r="G38" s="110"/>
    </row>
    <row r="39" spans="1:7" ht="13.7" customHeight="1" x14ac:dyDescent="0.4">
      <c r="A39" s="99">
        <v>45293</v>
      </c>
      <c r="B39" s="100" t="s">
        <v>351</v>
      </c>
      <c r="C39" s="123" t="s">
        <v>352</v>
      </c>
      <c r="D39" s="108" t="s">
        <v>280</v>
      </c>
      <c r="E39" s="109">
        <v>30</v>
      </c>
      <c r="F39" s="109" t="s">
        <v>355</v>
      </c>
      <c r="G39" s="110" t="s">
        <v>357</v>
      </c>
    </row>
    <row r="40" spans="1:7" ht="13.7" customHeight="1" x14ac:dyDescent="0.4">
      <c r="A40" s="99">
        <f t="shared" si="1"/>
        <v>45293</v>
      </c>
      <c r="B40" s="100"/>
      <c r="C40" s="122" t="s">
        <v>353</v>
      </c>
      <c r="D40" s="108"/>
      <c r="E40" s="109"/>
      <c r="F40" s="109"/>
      <c r="G40" s="110"/>
    </row>
    <row r="41" spans="1:7" ht="13.7" customHeight="1" thickBot="1" x14ac:dyDescent="0.45">
      <c r="A41" s="112">
        <f t="shared" si="1"/>
        <v>45293</v>
      </c>
      <c r="B41" s="113"/>
      <c r="C41" s="114"/>
      <c r="D41" s="115"/>
      <c r="E41" s="116"/>
      <c r="F41" s="116"/>
      <c r="G41" s="117"/>
    </row>
    <row r="42" spans="1:7" ht="13.7" customHeight="1" x14ac:dyDescent="0.4">
      <c r="A42" s="99">
        <v>45294</v>
      </c>
      <c r="B42" s="118"/>
      <c r="C42" s="127" t="s">
        <v>343</v>
      </c>
      <c r="D42" s="119" t="s">
        <v>24</v>
      </c>
      <c r="E42" s="120">
        <v>1</v>
      </c>
      <c r="F42" s="120" t="s">
        <v>364</v>
      </c>
      <c r="G42" s="110" t="s">
        <v>365</v>
      </c>
    </row>
    <row r="43" spans="1:7" ht="13.7" customHeight="1" x14ac:dyDescent="0.4">
      <c r="A43" s="105">
        <f t="shared" ref="A43:A59" si="2">A42</f>
        <v>45294</v>
      </c>
      <c r="B43" s="106">
        <f>A43</f>
        <v>45294</v>
      </c>
      <c r="C43" s="122" t="s">
        <v>344</v>
      </c>
      <c r="D43" s="108"/>
      <c r="E43" s="109"/>
      <c r="F43" s="109"/>
      <c r="G43" s="110"/>
    </row>
    <row r="44" spans="1:7" ht="13.7" customHeight="1" x14ac:dyDescent="0.4">
      <c r="A44" s="105">
        <v>45294</v>
      </c>
      <c r="B44" s="100" t="s">
        <v>345</v>
      </c>
      <c r="C44" s="122" t="s">
        <v>346</v>
      </c>
      <c r="D44" s="108" t="s">
        <v>25</v>
      </c>
      <c r="E44" s="109">
        <v>30</v>
      </c>
      <c r="F44" s="109" t="s">
        <v>355</v>
      </c>
      <c r="G44" s="110" t="s">
        <v>357</v>
      </c>
    </row>
    <row r="45" spans="1:7" ht="13.7" customHeight="1" x14ac:dyDescent="0.4">
      <c r="A45" s="105">
        <v>45294</v>
      </c>
      <c r="B45" s="100" t="s">
        <v>347</v>
      </c>
      <c r="C45" s="122" t="s">
        <v>348</v>
      </c>
      <c r="D45" s="108" t="s">
        <v>26</v>
      </c>
      <c r="E45" s="109">
        <v>45</v>
      </c>
      <c r="F45" s="109" t="s">
        <v>355</v>
      </c>
      <c r="G45" s="110" t="s">
        <v>356</v>
      </c>
    </row>
    <row r="46" spans="1:7" ht="13.7" customHeight="1" x14ac:dyDescent="0.4">
      <c r="A46" s="105">
        <v>45294</v>
      </c>
      <c r="B46" s="100"/>
      <c r="C46" s="122" t="s">
        <v>349</v>
      </c>
      <c r="D46" s="108" t="s">
        <v>27</v>
      </c>
      <c r="E46" s="109">
        <v>15</v>
      </c>
      <c r="F46" s="109" t="s">
        <v>355</v>
      </c>
      <c r="G46" s="110" t="s">
        <v>357</v>
      </c>
    </row>
    <row r="47" spans="1:7" ht="13.7" customHeight="1" x14ac:dyDescent="0.4">
      <c r="A47" s="105">
        <f t="shared" si="2"/>
        <v>45294</v>
      </c>
      <c r="B47" s="100" t="s">
        <v>350</v>
      </c>
      <c r="C47" s="123"/>
      <c r="D47" s="108"/>
      <c r="E47" s="109"/>
      <c r="F47" s="109"/>
      <c r="G47" s="110"/>
    </row>
    <row r="48" spans="1:7" ht="13.7" customHeight="1" x14ac:dyDescent="0.4">
      <c r="A48" s="105">
        <v>45294</v>
      </c>
      <c r="B48" s="100" t="s">
        <v>351</v>
      </c>
      <c r="C48" s="123" t="s">
        <v>352</v>
      </c>
      <c r="D48" s="108" t="s">
        <v>281</v>
      </c>
      <c r="E48" s="109">
        <v>30</v>
      </c>
      <c r="F48" s="109" t="s">
        <v>355</v>
      </c>
      <c r="G48" s="110" t="s">
        <v>357</v>
      </c>
    </row>
    <row r="49" spans="1:7" ht="13.7" customHeight="1" x14ac:dyDescent="0.4">
      <c r="A49" s="105">
        <f t="shared" si="2"/>
        <v>45294</v>
      </c>
      <c r="B49" s="100"/>
      <c r="C49" s="122" t="s">
        <v>353</v>
      </c>
      <c r="D49" s="124"/>
      <c r="E49" s="109"/>
      <c r="F49" s="109"/>
      <c r="G49" s="110"/>
    </row>
    <row r="50" spans="1:7" ht="13.7" customHeight="1" thickBot="1" x14ac:dyDescent="0.45">
      <c r="A50" s="112">
        <f t="shared" si="2"/>
        <v>45294</v>
      </c>
      <c r="B50" s="113"/>
      <c r="C50" s="114"/>
      <c r="D50" s="115"/>
      <c r="E50" s="116"/>
      <c r="F50" s="116"/>
      <c r="G50" s="117"/>
    </row>
    <row r="51" spans="1:7" ht="13.7" customHeight="1" x14ac:dyDescent="0.4">
      <c r="A51" s="99">
        <v>45294</v>
      </c>
      <c r="B51" s="118"/>
      <c r="C51" s="127" t="s">
        <v>343</v>
      </c>
      <c r="D51" s="119" t="s">
        <v>28</v>
      </c>
      <c r="E51" s="120">
        <v>60</v>
      </c>
      <c r="F51" s="120" t="s">
        <v>355</v>
      </c>
      <c r="G51" s="110" t="s">
        <v>356</v>
      </c>
    </row>
    <row r="52" spans="1:7" ht="13.7" customHeight="1" x14ac:dyDescent="0.4">
      <c r="A52" s="105">
        <f t="shared" si="2"/>
        <v>45294</v>
      </c>
      <c r="B52" s="106">
        <f>A52</f>
        <v>45294</v>
      </c>
      <c r="C52" s="122" t="s">
        <v>344</v>
      </c>
      <c r="D52" s="108"/>
      <c r="E52" s="109"/>
      <c r="F52" s="109"/>
      <c r="G52" s="110"/>
    </row>
    <row r="53" spans="1:7" ht="13.7" customHeight="1" x14ac:dyDescent="0.4">
      <c r="A53" s="105">
        <v>45294</v>
      </c>
      <c r="B53" s="100" t="s">
        <v>345</v>
      </c>
      <c r="C53" s="122" t="s">
        <v>346</v>
      </c>
      <c r="D53" s="108" t="s">
        <v>29</v>
      </c>
      <c r="E53" s="109">
        <v>30</v>
      </c>
      <c r="F53" s="109" t="s">
        <v>355</v>
      </c>
      <c r="G53" s="110" t="s">
        <v>357</v>
      </c>
    </row>
    <row r="54" spans="1:7" ht="13.7" customHeight="1" x14ac:dyDescent="0.4">
      <c r="A54" s="105">
        <v>45294</v>
      </c>
      <c r="B54" s="100" t="s">
        <v>347</v>
      </c>
      <c r="C54" s="122" t="s">
        <v>348</v>
      </c>
      <c r="D54" s="108" t="s">
        <v>30</v>
      </c>
      <c r="E54" s="109">
        <v>1</v>
      </c>
      <c r="F54" s="109" t="s">
        <v>366</v>
      </c>
      <c r="G54" s="110" t="s">
        <v>367</v>
      </c>
    </row>
    <row r="55" spans="1:7" ht="13.7" customHeight="1" x14ac:dyDescent="0.4">
      <c r="A55" s="105">
        <v>45294</v>
      </c>
      <c r="B55" s="100"/>
      <c r="C55" s="122" t="s">
        <v>349</v>
      </c>
      <c r="D55" s="108" t="s">
        <v>31</v>
      </c>
      <c r="E55" s="109">
        <v>15</v>
      </c>
      <c r="F55" s="109" t="s">
        <v>355</v>
      </c>
      <c r="G55" s="110" t="s">
        <v>357</v>
      </c>
    </row>
    <row r="56" spans="1:7" ht="13.7" customHeight="1" x14ac:dyDescent="0.4">
      <c r="A56" s="105">
        <f t="shared" si="2"/>
        <v>45294</v>
      </c>
      <c r="B56" s="100" t="s">
        <v>354</v>
      </c>
      <c r="C56" s="123"/>
      <c r="D56" s="108"/>
      <c r="E56" s="109"/>
      <c r="F56" s="109"/>
      <c r="G56" s="110"/>
    </row>
    <row r="57" spans="1:7" ht="13.7" customHeight="1" x14ac:dyDescent="0.4">
      <c r="A57" s="105">
        <v>45294</v>
      </c>
      <c r="B57" s="100" t="s">
        <v>351</v>
      </c>
      <c r="C57" s="123" t="s">
        <v>352</v>
      </c>
      <c r="D57" s="108" t="s">
        <v>282</v>
      </c>
      <c r="E57" s="109">
        <v>30</v>
      </c>
      <c r="F57" s="109" t="s">
        <v>355</v>
      </c>
      <c r="G57" s="110" t="s">
        <v>357</v>
      </c>
    </row>
    <row r="58" spans="1:7" ht="13.7" customHeight="1" x14ac:dyDescent="0.4">
      <c r="A58" s="105">
        <f t="shared" si="2"/>
        <v>45294</v>
      </c>
      <c r="B58" s="100"/>
      <c r="C58" s="122" t="s">
        <v>353</v>
      </c>
      <c r="D58" s="108"/>
      <c r="E58" s="125"/>
      <c r="F58" s="125"/>
      <c r="G58" s="126"/>
    </row>
    <row r="59" spans="1:7" ht="13.7" customHeight="1" thickBot="1" x14ac:dyDescent="0.45">
      <c r="A59" s="112">
        <f t="shared" si="2"/>
        <v>45294</v>
      </c>
      <c r="B59" s="113"/>
      <c r="C59" s="114"/>
      <c r="D59" s="115"/>
      <c r="E59" s="116"/>
      <c r="F59" s="116"/>
      <c r="G59" s="117"/>
    </row>
    <row r="60" spans="1:7" ht="13.7" customHeight="1" x14ac:dyDescent="0.4">
      <c r="A60" s="99">
        <v>45295</v>
      </c>
      <c r="B60" s="118"/>
      <c r="C60" s="127" t="s">
        <v>343</v>
      </c>
      <c r="D60" s="119" t="s">
        <v>32</v>
      </c>
      <c r="E60" s="120">
        <v>60</v>
      </c>
      <c r="F60" s="120" t="s">
        <v>355</v>
      </c>
      <c r="G60" s="110" t="s">
        <v>356</v>
      </c>
    </row>
    <row r="61" spans="1:7" ht="13.7" customHeight="1" x14ac:dyDescent="0.4">
      <c r="A61" s="105">
        <f t="shared" ref="A61:A77" si="3">A60</f>
        <v>45295</v>
      </c>
      <c r="B61" s="106">
        <f>A61</f>
        <v>45295</v>
      </c>
      <c r="C61" s="122" t="s">
        <v>344</v>
      </c>
      <c r="D61" s="108"/>
      <c r="E61" s="109"/>
      <c r="F61" s="109"/>
      <c r="G61" s="110"/>
    </row>
    <row r="62" spans="1:7" ht="13.7" customHeight="1" x14ac:dyDescent="0.4">
      <c r="A62" s="105">
        <v>45295</v>
      </c>
      <c r="B62" s="100" t="s">
        <v>345</v>
      </c>
      <c r="C62" s="122" t="s">
        <v>346</v>
      </c>
      <c r="D62" s="108" t="s">
        <v>33</v>
      </c>
      <c r="E62" s="109">
        <v>30</v>
      </c>
      <c r="F62" s="109" t="s">
        <v>355</v>
      </c>
      <c r="G62" s="110" t="s">
        <v>357</v>
      </c>
    </row>
    <row r="63" spans="1:7" ht="13.7" customHeight="1" x14ac:dyDescent="0.4">
      <c r="A63" s="105">
        <v>45295</v>
      </c>
      <c r="B63" s="100" t="s">
        <v>347</v>
      </c>
      <c r="C63" s="122" t="s">
        <v>348</v>
      </c>
      <c r="D63" s="108" t="s">
        <v>34</v>
      </c>
      <c r="E63" s="109">
        <v>45</v>
      </c>
      <c r="F63" s="109" t="s">
        <v>355</v>
      </c>
      <c r="G63" s="110" t="s">
        <v>356</v>
      </c>
    </row>
    <row r="64" spans="1:7" ht="13.7" customHeight="1" x14ac:dyDescent="0.4">
      <c r="A64" s="105">
        <v>45295</v>
      </c>
      <c r="B64" s="100"/>
      <c r="C64" s="122" t="s">
        <v>349</v>
      </c>
      <c r="D64" s="108" t="s">
        <v>35</v>
      </c>
      <c r="E64" s="109">
        <v>15</v>
      </c>
      <c r="F64" s="109" t="s">
        <v>355</v>
      </c>
      <c r="G64" s="110" t="s">
        <v>357</v>
      </c>
    </row>
    <row r="65" spans="1:7" ht="13.7" customHeight="1" x14ac:dyDescent="0.4">
      <c r="A65" s="105">
        <f t="shared" si="3"/>
        <v>45295</v>
      </c>
      <c r="B65" s="100" t="s">
        <v>350</v>
      </c>
      <c r="C65" s="123"/>
      <c r="D65" s="108"/>
      <c r="E65" s="109"/>
      <c r="F65" s="109"/>
      <c r="G65" s="110"/>
    </row>
    <row r="66" spans="1:7" ht="13.7" customHeight="1" x14ac:dyDescent="0.4">
      <c r="A66" s="105">
        <v>45295</v>
      </c>
      <c r="B66" s="100" t="s">
        <v>351</v>
      </c>
      <c r="C66" s="123" t="s">
        <v>352</v>
      </c>
      <c r="D66" s="108" t="s">
        <v>283</v>
      </c>
      <c r="E66" s="109">
        <v>30</v>
      </c>
      <c r="F66" s="109" t="s">
        <v>355</v>
      </c>
      <c r="G66" s="110" t="s">
        <v>357</v>
      </c>
    </row>
    <row r="67" spans="1:7" ht="13.7" customHeight="1" x14ac:dyDescent="0.4">
      <c r="A67" s="105">
        <f t="shared" si="3"/>
        <v>45295</v>
      </c>
      <c r="B67" s="100"/>
      <c r="C67" s="122" t="s">
        <v>353</v>
      </c>
      <c r="D67" s="124"/>
      <c r="E67" s="109"/>
      <c r="F67" s="109"/>
      <c r="G67" s="110"/>
    </row>
    <row r="68" spans="1:7" ht="13.7" customHeight="1" thickBot="1" x14ac:dyDescent="0.45">
      <c r="A68" s="112">
        <f t="shared" si="3"/>
        <v>45295</v>
      </c>
      <c r="B68" s="113"/>
      <c r="C68" s="114"/>
      <c r="D68" s="115"/>
      <c r="E68" s="116"/>
      <c r="F68" s="116"/>
      <c r="G68" s="117"/>
    </row>
    <row r="69" spans="1:7" ht="13.7" customHeight="1" x14ac:dyDescent="0.4">
      <c r="A69" s="128">
        <v>45295</v>
      </c>
      <c r="B69" s="118"/>
      <c r="C69" s="127" t="s">
        <v>343</v>
      </c>
      <c r="D69" s="119" t="s">
        <v>36</v>
      </c>
      <c r="E69" s="120">
        <v>1</v>
      </c>
      <c r="F69" s="120" t="s">
        <v>358</v>
      </c>
      <c r="G69" s="110" t="s">
        <v>368</v>
      </c>
    </row>
    <row r="70" spans="1:7" ht="13.7" customHeight="1" x14ac:dyDescent="0.4">
      <c r="A70" s="105">
        <v>45295</v>
      </c>
      <c r="B70" s="106">
        <f>A70</f>
        <v>45295</v>
      </c>
      <c r="C70" s="122" t="s">
        <v>344</v>
      </c>
      <c r="D70" s="108" t="s">
        <v>37</v>
      </c>
      <c r="E70" s="109">
        <v>10</v>
      </c>
      <c r="F70" s="109" t="s">
        <v>355</v>
      </c>
      <c r="G70" s="110" t="s">
        <v>357</v>
      </c>
    </row>
    <row r="71" spans="1:7" ht="13.7" customHeight="1" x14ac:dyDescent="0.4">
      <c r="A71" s="105">
        <v>45295</v>
      </c>
      <c r="B71" s="100" t="s">
        <v>345</v>
      </c>
      <c r="C71" s="122" t="s">
        <v>346</v>
      </c>
      <c r="D71" s="108" t="s">
        <v>38</v>
      </c>
      <c r="E71" s="109">
        <v>30</v>
      </c>
      <c r="F71" s="109" t="s">
        <v>355</v>
      </c>
      <c r="G71" s="110" t="s">
        <v>357</v>
      </c>
    </row>
    <row r="72" spans="1:7" ht="13.7" customHeight="1" x14ac:dyDescent="0.4">
      <c r="A72" s="105">
        <v>45295</v>
      </c>
      <c r="B72" s="100" t="s">
        <v>347</v>
      </c>
      <c r="C72" s="122" t="s">
        <v>348</v>
      </c>
      <c r="D72" s="108" t="s">
        <v>39</v>
      </c>
      <c r="E72" s="129">
        <v>45</v>
      </c>
      <c r="F72" s="129" t="s">
        <v>355</v>
      </c>
      <c r="G72" s="130" t="s">
        <v>356</v>
      </c>
    </row>
    <row r="73" spans="1:7" ht="13.7" customHeight="1" x14ac:dyDescent="0.4">
      <c r="A73" s="105">
        <v>45295</v>
      </c>
      <c r="B73" s="100"/>
      <c r="C73" s="122" t="s">
        <v>349</v>
      </c>
      <c r="D73" s="108" t="s">
        <v>40</v>
      </c>
      <c r="E73" s="109">
        <v>15</v>
      </c>
      <c r="F73" s="109" t="s">
        <v>355</v>
      </c>
      <c r="G73" s="110" t="s">
        <v>357</v>
      </c>
    </row>
    <row r="74" spans="1:7" ht="13.7" customHeight="1" x14ac:dyDescent="0.4">
      <c r="A74" s="105">
        <f t="shared" si="3"/>
        <v>45295</v>
      </c>
      <c r="B74" s="100" t="s">
        <v>354</v>
      </c>
      <c r="C74" s="123"/>
      <c r="D74" s="108"/>
      <c r="E74" s="109"/>
      <c r="F74" s="109"/>
      <c r="G74" s="110"/>
    </row>
    <row r="75" spans="1:7" ht="13.7" customHeight="1" x14ac:dyDescent="0.4">
      <c r="A75" s="105">
        <v>45295</v>
      </c>
      <c r="B75" s="100" t="s">
        <v>351</v>
      </c>
      <c r="C75" s="123" t="s">
        <v>352</v>
      </c>
      <c r="D75" s="108" t="s">
        <v>284</v>
      </c>
      <c r="E75" s="109">
        <v>30</v>
      </c>
      <c r="F75" s="109" t="s">
        <v>355</v>
      </c>
      <c r="G75" s="110" t="s">
        <v>357</v>
      </c>
    </row>
    <row r="76" spans="1:7" ht="13.7" customHeight="1" x14ac:dyDescent="0.4">
      <c r="A76" s="105">
        <v>45295</v>
      </c>
      <c r="B76" s="100"/>
      <c r="C76" s="122" t="s">
        <v>353</v>
      </c>
      <c r="D76" s="108" t="s">
        <v>285</v>
      </c>
      <c r="E76" s="109">
        <v>3</v>
      </c>
      <c r="F76" s="109" t="s">
        <v>355</v>
      </c>
      <c r="G76" s="110" t="s">
        <v>357</v>
      </c>
    </row>
    <row r="77" spans="1:7" ht="13.7" customHeight="1" thickBot="1" x14ac:dyDescent="0.45">
      <c r="A77" s="112">
        <f t="shared" si="3"/>
        <v>45295</v>
      </c>
      <c r="B77" s="113"/>
      <c r="C77" s="114"/>
      <c r="D77" s="115"/>
      <c r="E77" s="116"/>
      <c r="F77" s="131"/>
      <c r="G77" s="117"/>
    </row>
    <row r="78" spans="1:7" ht="13.7" customHeight="1" x14ac:dyDescent="0.4">
      <c r="A78" s="128">
        <v>45296</v>
      </c>
      <c r="B78" s="118"/>
      <c r="C78" s="127" t="s">
        <v>343</v>
      </c>
      <c r="D78" s="119" t="s">
        <v>41</v>
      </c>
      <c r="E78" s="120">
        <v>1</v>
      </c>
      <c r="F78" s="120" t="s">
        <v>358</v>
      </c>
      <c r="G78" s="110" t="s">
        <v>368</v>
      </c>
    </row>
    <row r="79" spans="1:7" ht="13.7" customHeight="1" x14ac:dyDescent="0.4">
      <c r="A79" s="105">
        <v>45296</v>
      </c>
      <c r="B79" s="106">
        <f>A79</f>
        <v>45296</v>
      </c>
      <c r="C79" s="122" t="s">
        <v>344</v>
      </c>
      <c r="D79" s="108" t="s">
        <v>42</v>
      </c>
      <c r="E79" s="109">
        <v>10</v>
      </c>
      <c r="F79" s="109" t="s">
        <v>355</v>
      </c>
      <c r="G79" s="110" t="s">
        <v>357</v>
      </c>
    </row>
    <row r="80" spans="1:7" ht="13.7" customHeight="1" x14ac:dyDescent="0.4">
      <c r="A80" s="105">
        <v>45296</v>
      </c>
      <c r="B80" s="100" t="s">
        <v>345</v>
      </c>
      <c r="C80" s="122" t="s">
        <v>346</v>
      </c>
      <c r="D80" s="108" t="s">
        <v>43</v>
      </c>
      <c r="E80" s="109">
        <v>30</v>
      </c>
      <c r="F80" s="109" t="s">
        <v>355</v>
      </c>
      <c r="G80" s="110" t="s">
        <v>357</v>
      </c>
    </row>
    <row r="81" spans="1:7" ht="13.7" customHeight="1" x14ac:dyDescent="0.4">
      <c r="A81" s="105">
        <v>45296</v>
      </c>
      <c r="B81" s="100" t="s">
        <v>347</v>
      </c>
      <c r="C81" s="122" t="s">
        <v>348</v>
      </c>
      <c r="D81" s="108" t="s">
        <v>44</v>
      </c>
      <c r="E81" s="109">
        <v>45</v>
      </c>
      <c r="F81" s="109" t="s">
        <v>355</v>
      </c>
      <c r="G81" s="110" t="s">
        <v>356</v>
      </c>
    </row>
    <row r="82" spans="1:7" ht="13.7" customHeight="1" x14ac:dyDescent="0.4">
      <c r="A82" s="105">
        <v>45296</v>
      </c>
      <c r="B82" s="100"/>
      <c r="C82" s="122" t="s">
        <v>349</v>
      </c>
      <c r="D82" s="108" t="s">
        <v>45</v>
      </c>
      <c r="E82" s="109">
        <v>15</v>
      </c>
      <c r="F82" s="109" t="s">
        <v>355</v>
      </c>
      <c r="G82" s="110" t="s">
        <v>357</v>
      </c>
    </row>
    <row r="83" spans="1:7" ht="13.7" customHeight="1" x14ac:dyDescent="0.4">
      <c r="A83" s="105">
        <f t="shared" ref="A83:A95" si="4">A82</f>
        <v>45296</v>
      </c>
      <c r="B83" s="100" t="s">
        <v>350</v>
      </c>
      <c r="C83" s="123"/>
      <c r="D83" s="108"/>
      <c r="E83" s="109"/>
      <c r="F83" s="109"/>
      <c r="G83" s="110"/>
    </row>
    <row r="84" spans="1:7" ht="13.7" customHeight="1" x14ac:dyDescent="0.4">
      <c r="A84" s="105">
        <v>45296</v>
      </c>
      <c r="B84" s="100" t="s">
        <v>351</v>
      </c>
      <c r="C84" s="123" t="s">
        <v>352</v>
      </c>
      <c r="D84" s="108" t="s">
        <v>172</v>
      </c>
      <c r="E84" s="109">
        <v>30</v>
      </c>
      <c r="F84" s="109" t="s">
        <v>355</v>
      </c>
      <c r="G84" s="110" t="s">
        <v>357</v>
      </c>
    </row>
    <row r="85" spans="1:7" ht="13.7" customHeight="1" x14ac:dyDescent="0.4">
      <c r="A85" s="105">
        <f t="shared" si="4"/>
        <v>45296</v>
      </c>
      <c r="B85" s="100"/>
      <c r="C85" s="122" t="s">
        <v>353</v>
      </c>
      <c r="D85" s="108"/>
      <c r="E85" s="109"/>
      <c r="F85" s="109"/>
      <c r="G85" s="110"/>
    </row>
    <row r="86" spans="1:7" ht="13.7" customHeight="1" thickBot="1" x14ac:dyDescent="0.45">
      <c r="A86" s="112">
        <f t="shared" si="4"/>
        <v>45296</v>
      </c>
      <c r="B86" s="113"/>
      <c r="C86" s="114"/>
      <c r="D86" s="108"/>
      <c r="E86" s="116"/>
      <c r="F86" s="116"/>
      <c r="G86" s="117"/>
    </row>
    <row r="87" spans="1:7" ht="13.7" customHeight="1" x14ac:dyDescent="0.4">
      <c r="A87" s="128">
        <v>45296</v>
      </c>
      <c r="B87" s="118"/>
      <c r="C87" s="127" t="s">
        <v>343</v>
      </c>
      <c r="D87" s="119" t="s">
        <v>46</v>
      </c>
      <c r="E87" s="120">
        <v>60</v>
      </c>
      <c r="F87" s="120" t="s">
        <v>355</v>
      </c>
      <c r="G87" s="132" t="s">
        <v>356</v>
      </c>
    </row>
    <row r="88" spans="1:7" ht="13.7" customHeight="1" x14ac:dyDescent="0.4">
      <c r="A88" s="105">
        <f t="shared" si="4"/>
        <v>45296</v>
      </c>
      <c r="B88" s="106">
        <f>A88</f>
        <v>45296</v>
      </c>
      <c r="C88" s="122" t="s">
        <v>344</v>
      </c>
      <c r="D88" s="108"/>
      <c r="E88" s="109"/>
      <c r="F88" s="109"/>
      <c r="G88" s="110"/>
    </row>
    <row r="89" spans="1:7" ht="13.7" customHeight="1" x14ac:dyDescent="0.4">
      <c r="A89" s="105">
        <v>45296</v>
      </c>
      <c r="B89" s="100" t="s">
        <v>345</v>
      </c>
      <c r="C89" s="122" t="s">
        <v>346</v>
      </c>
      <c r="D89" s="108" t="s">
        <v>47</v>
      </c>
      <c r="E89" s="109">
        <v>30</v>
      </c>
      <c r="F89" s="109" t="s">
        <v>355</v>
      </c>
      <c r="G89" s="110" t="s">
        <v>357</v>
      </c>
    </row>
    <row r="90" spans="1:7" ht="13.7" customHeight="1" x14ac:dyDescent="0.4">
      <c r="A90" s="105">
        <v>45296</v>
      </c>
      <c r="B90" s="100" t="s">
        <v>347</v>
      </c>
      <c r="C90" s="122" t="s">
        <v>348</v>
      </c>
      <c r="D90" s="108" t="s">
        <v>48</v>
      </c>
      <c r="E90" s="109">
        <v>45</v>
      </c>
      <c r="F90" s="109" t="s">
        <v>355</v>
      </c>
      <c r="G90" s="110" t="s">
        <v>356</v>
      </c>
    </row>
    <row r="91" spans="1:7" ht="13.7" customHeight="1" x14ac:dyDescent="0.4">
      <c r="A91" s="105">
        <v>45296</v>
      </c>
      <c r="B91" s="100"/>
      <c r="C91" s="122" t="s">
        <v>349</v>
      </c>
      <c r="D91" s="108" t="s">
        <v>49</v>
      </c>
      <c r="E91" s="109">
        <v>15</v>
      </c>
      <c r="F91" s="109" t="s">
        <v>355</v>
      </c>
      <c r="G91" s="110" t="s">
        <v>357</v>
      </c>
    </row>
    <row r="92" spans="1:7" ht="13.7" customHeight="1" x14ac:dyDescent="0.4">
      <c r="A92" s="105">
        <f t="shared" si="4"/>
        <v>45296</v>
      </c>
      <c r="B92" s="100" t="s">
        <v>354</v>
      </c>
      <c r="C92" s="123"/>
      <c r="D92" s="108"/>
      <c r="E92" s="109"/>
      <c r="F92" s="109"/>
      <c r="G92" s="110"/>
    </row>
    <row r="93" spans="1:7" ht="13.7" customHeight="1" x14ac:dyDescent="0.4">
      <c r="A93" s="105">
        <v>45296</v>
      </c>
      <c r="B93" s="100" t="s">
        <v>351</v>
      </c>
      <c r="C93" s="123" t="s">
        <v>352</v>
      </c>
      <c r="D93" s="108" t="s">
        <v>286</v>
      </c>
      <c r="E93" s="109">
        <v>30</v>
      </c>
      <c r="F93" s="109" t="s">
        <v>355</v>
      </c>
      <c r="G93" s="110" t="s">
        <v>357</v>
      </c>
    </row>
    <row r="94" spans="1:7" ht="13.7" customHeight="1" x14ac:dyDescent="0.4">
      <c r="A94" s="105">
        <f t="shared" si="4"/>
        <v>45296</v>
      </c>
      <c r="B94" s="100"/>
      <c r="C94" s="122" t="s">
        <v>353</v>
      </c>
      <c r="D94" s="124"/>
      <c r="E94" s="109"/>
      <c r="F94" s="109"/>
      <c r="G94" s="110"/>
    </row>
    <row r="95" spans="1:7" ht="13.7" customHeight="1" thickBot="1" x14ac:dyDescent="0.45">
      <c r="A95" s="112">
        <f t="shared" si="4"/>
        <v>45296</v>
      </c>
      <c r="B95" s="113"/>
      <c r="C95" s="114"/>
      <c r="D95" s="115"/>
      <c r="E95" s="116"/>
      <c r="F95" s="131"/>
      <c r="G95" s="117"/>
    </row>
    <row r="96" spans="1:7" ht="13.7" customHeight="1" x14ac:dyDescent="0.4">
      <c r="A96" s="128">
        <v>45297</v>
      </c>
      <c r="B96" s="118"/>
      <c r="C96" s="127" t="s">
        <v>343</v>
      </c>
      <c r="D96" s="119" t="s">
        <v>50</v>
      </c>
      <c r="E96" s="120">
        <v>60</v>
      </c>
      <c r="F96" s="120" t="s">
        <v>355</v>
      </c>
      <c r="G96" s="132" t="s">
        <v>356</v>
      </c>
    </row>
    <row r="97" spans="1:8" ht="13.7" customHeight="1" x14ac:dyDescent="0.4">
      <c r="A97" s="105">
        <f t="shared" ref="A97:A113" si="5">A96</f>
        <v>45297</v>
      </c>
      <c r="B97" s="106">
        <f>A97</f>
        <v>45297</v>
      </c>
      <c r="C97" s="122" t="s">
        <v>344</v>
      </c>
      <c r="D97" s="108"/>
      <c r="E97" s="109"/>
      <c r="F97" s="109"/>
      <c r="G97" s="110"/>
    </row>
    <row r="98" spans="1:8" ht="13.7" customHeight="1" x14ac:dyDescent="0.4">
      <c r="A98" s="105">
        <v>45297</v>
      </c>
      <c r="B98" s="100" t="s">
        <v>345</v>
      </c>
      <c r="C98" s="122" t="s">
        <v>346</v>
      </c>
      <c r="D98" s="108" t="s">
        <v>51</v>
      </c>
      <c r="E98" s="109">
        <v>30</v>
      </c>
      <c r="F98" s="109" t="s">
        <v>355</v>
      </c>
      <c r="G98" s="110" t="s">
        <v>357</v>
      </c>
    </row>
    <row r="99" spans="1:8" ht="13.7" customHeight="1" x14ac:dyDescent="0.4">
      <c r="A99" s="105">
        <v>45297</v>
      </c>
      <c r="B99" s="100" t="s">
        <v>347</v>
      </c>
      <c r="C99" s="122" t="s">
        <v>348</v>
      </c>
      <c r="D99" s="108" t="s">
        <v>52</v>
      </c>
      <c r="E99" s="109">
        <v>45</v>
      </c>
      <c r="F99" s="109" t="s">
        <v>355</v>
      </c>
      <c r="G99" s="110" t="s">
        <v>356</v>
      </c>
    </row>
    <row r="100" spans="1:8" ht="13.7" customHeight="1" x14ac:dyDescent="0.4">
      <c r="A100" s="105">
        <v>45297</v>
      </c>
      <c r="B100" s="100"/>
      <c r="C100" s="122" t="s">
        <v>349</v>
      </c>
      <c r="D100" s="108" t="s">
        <v>53</v>
      </c>
      <c r="E100" s="109">
        <v>15</v>
      </c>
      <c r="F100" s="109" t="s">
        <v>355</v>
      </c>
      <c r="G100" s="110" t="s">
        <v>357</v>
      </c>
    </row>
    <row r="101" spans="1:8" ht="13.7" customHeight="1" x14ac:dyDescent="0.4">
      <c r="A101" s="105">
        <f t="shared" si="5"/>
        <v>45297</v>
      </c>
      <c r="B101" s="100" t="s">
        <v>350</v>
      </c>
      <c r="C101" s="123"/>
      <c r="D101" s="108"/>
      <c r="E101" s="109"/>
      <c r="F101" s="109"/>
      <c r="G101" s="110"/>
      <c r="H101" s="82"/>
    </row>
    <row r="102" spans="1:8" ht="13.7" customHeight="1" x14ac:dyDescent="0.4">
      <c r="A102" s="105">
        <v>45297</v>
      </c>
      <c r="B102" s="100" t="s">
        <v>351</v>
      </c>
      <c r="C102" s="123" t="s">
        <v>352</v>
      </c>
      <c r="D102" s="108" t="s">
        <v>287</v>
      </c>
      <c r="E102" s="109">
        <v>30</v>
      </c>
      <c r="F102" s="109" t="s">
        <v>355</v>
      </c>
      <c r="G102" s="110" t="s">
        <v>357</v>
      </c>
    </row>
    <row r="103" spans="1:8" ht="13.7" customHeight="1" x14ac:dyDescent="0.4">
      <c r="A103" s="105">
        <f t="shared" si="5"/>
        <v>45297</v>
      </c>
      <c r="B103" s="100"/>
      <c r="C103" s="122" t="s">
        <v>353</v>
      </c>
      <c r="D103" s="108"/>
      <c r="E103" s="109"/>
      <c r="F103" s="109"/>
      <c r="G103" s="110"/>
    </row>
    <row r="104" spans="1:8" ht="13.7" customHeight="1" thickBot="1" x14ac:dyDescent="0.45">
      <c r="A104" s="112">
        <f t="shared" si="5"/>
        <v>45297</v>
      </c>
      <c r="B104" s="113"/>
      <c r="C104" s="114"/>
      <c r="D104" s="115"/>
      <c r="E104" s="116"/>
      <c r="F104" s="116"/>
      <c r="G104" s="117"/>
    </row>
    <row r="105" spans="1:8" ht="13.7" customHeight="1" x14ac:dyDescent="0.4">
      <c r="A105" s="128">
        <v>45297</v>
      </c>
      <c r="B105" s="118"/>
      <c r="C105" s="127" t="s">
        <v>343</v>
      </c>
      <c r="D105" s="119" t="s">
        <v>54</v>
      </c>
      <c r="E105" s="120">
        <v>1</v>
      </c>
      <c r="F105" s="120" t="s">
        <v>358</v>
      </c>
      <c r="G105" s="132" t="s">
        <v>368</v>
      </c>
    </row>
    <row r="106" spans="1:8" ht="13.7" customHeight="1" x14ac:dyDescent="0.4">
      <c r="A106" s="105">
        <v>45297</v>
      </c>
      <c r="B106" s="106">
        <f>A106</f>
        <v>45297</v>
      </c>
      <c r="C106" s="122" t="s">
        <v>344</v>
      </c>
      <c r="D106" s="108" t="s">
        <v>55</v>
      </c>
      <c r="E106" s="109">
        <v>10</v>
      </c>
      <c r="F106" s="109" t="s">
        <v>355</v>
      </c>
      <c r="G106" s="110" t="s">
        <v>357</v>
      </c>
    </row>
    <row r="107" spans="1:8" ht="13.7" customHeight="1" x14ac:dyDescent="0.4">
      <c r="A107" s="105">
        <v>45297</v>
      </c>
      <c r="B107" s="100" t="s">
        <v>345</v>
      </c>
      <c r="C107" s="122" t="s">
        <v>346</v>
      </c>
      <c r="D107" s="108" t="s">
        <v>56</v>
      </c>
      <c r="E107" s="109">
        <v>30</v>
      </c>
      <c r="F107" s="109" t="s">
        <v>355</v>
      </c>
      <c r="G107" s="110" t="s">
        <v>357</v>
      </c>
    </row>
    <row r="108" spans="1:8" ht="13.7" customHeight="1" x14ac:dyDescent="0.4">
      <c r="A108" s="105">
        <v>45297</v>
      </c>
      <c r="B108" s="100" t="s">
        <v>347</v>
      </c>
      <c r="C108" s="122" t="s">
        <v>348</v>
      </c>
      <c r="D108" s="108" t="s">
        <v>57</v>
      </c>
      <c r="E108" s="109">
        <v>45</v>
      </c>
      <c r="F108" s="109" t="s">
        <v>355</v>
      </c>
      <c r="G108" s="110" t="s">
        <v>356</v>
      </c>
    </row>
    <row r="109" spans="1:8" ht="13.7" customHeight="1" x14ac:dyDescent="0.4">
      <c r="A109" s="105">
        <v>45297</v>
      </c>
      <c r="B109" s="100"/>
      <c r="C109" s="122" t="s">
        <v>349</v>
      </c>
      <c r="D109" s="108" t="s">
        <v>58</v>
      </c>
      <c r="E109" s="109">
        <v>15</v>
      </c>
      <c r="F109" s="109" t="s">
        <v>355</v>
      </c>
      <c r="G109" s="110" t="s">
        <v>357</v>
      </c>
    </row>
    <row r="110" spans="1:8" ht="13.7" customHeight="1" x14ac:dyDescent="0.4">
      <c r="A110" s="105">
        <f t="shared" si="5"/>
        <v>45297</v>
      </c>
      <c r="B110" s="100" t="s">
        <v>354</v>
      </c>
      <c r="C110" s="123"/>
      <c r="D110" s="108"/>
      <c r="E110" s="109"/>
      <c r="F110" s="109"/>
      <c r="G110" s="110"/>
    </row>
    <row r="111" spans="1:8" ht="13.7" customHeight="1" x14ac:dyDescent="0.4">
      <c r="A111" s="105">
        <v>45297</v>
      </c>
      <c r="B111" s="100" t="s">
        <v>351</v>
      </c>
      <c r="C111" s="123" t="s">
        <v>352</v>
      </c>
      <c r="D111" s="108" t="s">
        <v>288</v>
      </c>
      <c r="E111" s="129">
        <v>30</v>
      </c>
      <c r="F111" s="129" t="s">
        <v>355</v>
      </c>
      <c r="G111" s="130" t="s">
        <v>357</v>
      </c>
    </row>
    <row r="112" spans="1:8" ht="13.7" customHeight="1" x14ac:dyDescent="0.4">
      <c r="A112" s="105">
        <v>45297</v>
      </c>
      <c r="B112" s="100"/>
      <c r="C112" s="122" t="s">
        <v>353</v>
      </c>
      <c r="D112" s="124" t="s">
        <v>289</v>
      </c>
      <c r="E112" s="109">
        <v>3</v>
      </c>
      <c r="F112" s="109" t="s">
        <v>355</v>
      </c>
      <c r="G112" s="110" t="s">
        <v>357</v>
      </c>
    </row>
    <row r="113" spans="1:7" ht="13.7" customHeight="1" thickBot="1" x14ac:dyDescent="0.45">
      <c r="A113" s="112">
        <f t="shared" si="5"/>
        <v>45297</v>
      </c>
      <c r="B113" s="113"/>
      <c r="C113" s="114"/>
      <c r="D113" s="115"/>
      <c r="E113" s="116"/>
      <c r="F113" s="116"/>
      <c r="G113" s="117"/>
    </row>
    <row r="114" spans="1:7" ht="13.7" customHeight="1" x14ac:dyDescent="0.4">
      <c r="A114" s="128">
        <v>45298</v>
      </c>
      <c r="B114" s="118"/>
      <c r="C114" s="127" t="s">
        <v>343</v>
      </c>
      <c r="D114" s="119" t="s">
        <v>59</v>
      </c>
      <c r="E114" s="120">
        <v>1</v>
      </c>
      <c r="F114" s="120" t="s">
        <v>364</v>
      </c>
      <c r="G114" s="132" t="s">
        <v>365</v>
      </c>
    </row>
    <row r="115" spans="1:7" ht="13.7" customHeight="1" x14ac:dyDescent="0.4">
      <c r="A115" s="105">
        <f t="shared" ref="A115:A131" si="6">A114</f>
        <v>45298</v>
      </c>
      <c r="B115" s="106">
        <f>A115</f>
        <v>45298</v>
      </c>
      <c r="C115" s="122" t="s">
        <v>344</v>
      </c>
      <c r="D115" s="108"/>
      <c r="E115" s="109"/>
      <c r="F115" s="109"/>
      <c r="G115" s="110"/>
    </row>
    <row r="116" spans="1:7" ht="13.7" customHeight="1" x14ac:dyDescent="0.4">
      <c r="A116" s="105">
        <v>45298</v>
      </c>
      <c r="B116" s="100" t="s">
        <v>345</v>
      </c>
      <c r="C116" s="122" t="s">
        <v>346</v>
      </c>
      <c r="D116" s="108" t="s">
        <v>60</v>
      </c>
      <c r="E116" s="109">
        <v>30</v>
      </c>
      <c r="F116" s="109" t="s">
        <v>355</v>
      </c>
      <c r="G116" s="110" t="s">
        <v>357</v>
      </c>
    </row>
    <row r="117" spans="1:7" ht="13.7" customHeight="1" x14ac:dyDescent="0.4">
      <c r="A117" s="105">
        <v>45298</v>
      </c>
      <c r="B117" s="100" t="s">
        <v>347</v>
      </c>
      <c r="C117" s="122" t="s">
        <v>348</v>
      </c>
      <c r="D117" s="108" t="s">
        <v>61</v>
      </c>
      <c r="E117" s="109">
        <v>45</v>
      </c>
      <c r="F117" s="109" t="s">
        <v>355</v>
      </c>
      <c r="G117" s="110" t="s">
        <v>356</v>
      </c>
    </row>
    <row r="118" spans="1:7" ht="13.7" customHeight="1" x14ac:dyDescent="0.4">
      <c r="A118" s="105">
        <v>45298</v>
      </c>
      <c r="B118" s="100"/>
      <c r="C118" s="122" t="s">
        <v>349</v>
      </c>
      <c r="D118" s="108" t="s">
        <v>62</v>
      </c>
      <c r="E118" s="109">
        <v>15</v>
      </c>
      <c r="F118" s="109" t="s">
        <v>355</v>
      </c>
      <c r="G118" s="110" t="s">
        <v>357</v>
      </c>
    </row>
    <row r="119" spans="1:7" ht="13.7" customHeight="1" x14ac:dyDescent="0.4">
      <c r="A119" s="105">
        <f t="shared" si="6"/>
        <v>45298</v>
      </c>
      <c r="B119" s="100" t="s">
        <v>350</v>
      </c>
      <c r="C119" s="123"/>
      <c r="D119" s="108"/>
      <c r="E119" s="109"/>
      <c r="F119" s="109"/>
      <c r="G119" s="110"/>
    </row>
    <row r="120" spans="1:7" ht="13.7" customHeight="1" x14ac:dyDescent="0.4">
      <c r="A120" s="105">
        <v>45298</v>
      </c>
      <c r="B120" s="100" t="s">
        <v>351</v>
      </c>
      <c r="C120" s="123" t="s">
        <v>352</v>
      </c>
      <c r="D120" s="108" t="s">
        <v>290</v>
      </c>
      <c r="E120" s="109">
        <v>30</v>
      </c>
      <c r="F120" s="109" t="s">
        <v>355</v>
      </c>
      <c r="G120" s="110" t="s">
        <v>357</v>
      </c>
    </row>
    <row r="121" spans="1:7" ht="13.7" customHeight="1" x14ac:dyDescent="0.4">
      <c r="A121" s="105">
        <f t="shared" si="6"/>
        <v>45298</v>
      </c>
      <c r="B121" s="100"/>
      <c r="C121" s="122" t="s">
        <v>353</v>
      </c>
      <c r="D121" s="124"/>
      <c r="E121" s="109"/>
      <c r="F121" s="109"/>
      <c r="G121" s="110"/>
    </row>
    <row r="122" spans="1:7" ht="13.7" customHeight="1" thickBot="1" x14ac:dyDescent="0.45">
      <c r="A122" s="112">
        <f t="shared" si="6"/>
        <v>45298</v>
      </c>
      <c r="B122" s="113"/>
      <c r="C122" s="114"/>
      <c r="D122" s="115"/>
      <c r="E122" s="116"/>
      <c r="F122" s="116"/>
      <c r="G122" s="117"/>
    </row>
    <row r="123" spans="1:7" ht="13.7" customHeight="1" x14ac:dyDescent="0.4">
      <c r="A123" s="128">
        <v>45298</v>
      </c>
      <c r="B123" s="118"/>
      <c r="C123" s="127" t="s">
        <v>343</v>
      </c>
      <c r="D123" s="119" t="s">
        <v>63</v>
      </c>
      <c r="E123" s="120">
        <v>1</v>
      </c>
      <c r="F123" s="120" t="s">
        <v>362</v>
      </c>
      <c r="G123" s="132" t="s">
        <v>363</v>
      </c>
    </row>
    <row r="124" spans="1:7" ht="13.7" customHeight="1" x14ac:dyDescent="0.4">
      <c r="A124" s="105">
        <v>45298</v>
      </c>
      <c r="B124" s="106">
        <f>A124</f>
        <v>45298</v>
      </c>
      <c r="C124" s="122" t="s">
        <v>344</v>
      </c>
      <c r="D124" s="108" t="s">
        <v>64</v>
      </c>
      <c r="E124" s="133">
        <v>15</v>
      </c>
      <c r="F124" s="109" t="s">
        <v>355</v>
      </c>
      <c r="G124" s="110" t="s">
        <v>357</v>
      </c>
    </row>
    <row r="125" spans="1:7" ht="13.7" customHeight="1" x14ac:dyDescent="0.4">
      <c r="A125" s="105">
        <v>45298</v>
      </c>
      <c r="B125" s="100" t="s">
        <v>345</v>
      </c>
      <c r="C125" s="122" t="s">
        <v>346</v>
      </c>
      <c r="D125" s="108" t="s">
        <v>65</v>
      </c>
      <c r="E125" s="109">
        <v>30</v>
      </c>
      <c r="F125" s="109" t="s">
        <v>355</v>
      </c>
      <c r="G125" s="110" t="s">
        <v>357</v>
      </c>
    </row>
    <row r="126" spans="1:7" ht="13.7" customHeight="1" x14ac:dyDescent="0.4">
      <c r="A126" s="105">
        <v>45298</v>
      </c>
      <c r="B126" s="100" t="s">
        <v>347</v>
      </c>
      <c r="C126" s="122" t="s">
        <v>348</v>
      </c>
      <c r="D126" s="108" t="s">
        <v>66</v>
      </c>
      <c r="E126" s="109">
        <v>1</v>
      </c>
      <c r="F126" s="109" t="s">
        <v>366</v>
      </c>
      <c r="G126" s="110" t="s">
        <v>367</v>
      </c>
    </row>
    <row r="127" spans="1:7" ht="13.7" customHeight="1" x14ac:dyDescent="0.4">
      <c r="A127" s="105">
        <v>45298</v>
      </c>
      <c r="B127" s="100"/>
      <c r="C127" s="122" t="s">
        <v>349</v>
      </c>
      <c r="D127" s="108" t="s">
        <v>67</v>
      </c>
      <c r="E127" s="109">
        <v>15</v>
      </c>
      <c r="F127" s="109" t="s">
        <v>355</v>
      </c>
      <c r="G127" s="110" t="s">
        <v>357</v>
      </c>
    </row>
    <row r="128" spans="1:7" ht="13.7" customHeight="1" x14ac:dyDescent="0.4">
      <c r="A128" s="105">
        <f t="shared" si="6"/>
        <v>45298</v>
      </c>
      <c r="B128" s="100" t="s">
        <v>354</v>
      </c>
      <c r="C128" s="123"/>
      <c r="D128" s="108"/>
      <c r="E128" s="109"/>
      <c r="F128" s="109"/>
      <c r="G128" s="110"/>
    </row>
    <row r="129" spans="1:7" ht="13.7" customHeight="1" x14ac:dyDescent="0.4">
      <c r="A129" s="105">
        <v>45298</v>
      </c>
      <c r="B129" s="100" t="s">
        <v>351</v>
      </c>
      <c r="C129" s="123" t="s">
        <v>352</v>
      </c>
      <c r="D129" s="108" t="s">
        <v>291</v>
      </c>
      <c r="E129" s="109">
        <v>30</v>
      </c>
      <c r="F129" s="109" t="s">
        <v>355</v>
      </c>
      <c r="G129" s="110" t="s">
        <v>357</v>
      </c>
    </row>
    <row r="130" spans="1:7" ht="13.7" customHeight="1" x14ac:dyDescent="0.4">
      <c r="A130" s="105">
        <f t="shared" si="6"/>
        <v>45298</v>
      </c>
      <c r="B130" s="100"/>
      <c r="C130" s="122" t="s">
        <v>353</v>
      </c>
      <c r="D130" s="124"/>
      <c r="E130" s="109"/>
      <c r="F130" s="109"/>
      <c r="G130" s="110"/>
    </row>
    <row r="131" spans="1:7" ht="13.7" customHeight="1" thickBot="1" x14ac:dyDescent="0.45">
      <c r="A131" s="112">
        <f t="shared" si="6"/>
        <v>45298</v>
      </c>
      <c r="B131" s="113"/>
      <c r="C131" s="114"/>
      <c r="D131" s="115"/>
      <c r="E131" s="116"/>
      <c r="F131" s="116"/>
      <c r="G131" s="117"/>
    </row>
  </sheetData>
  <phoneticPr fontId="3"/>
  <conditionalFormatting sqref="A1:F2">
    <cfRule type="cellIs" dxfId="23" priority="1" stopIfTrue="1" operator="equal">
      <formula>0</formula>
    </cfRule>
    <cfRule type="expression" dxfId="22" priority="2" stopIfTrue="1">
      <formula>ISERROR(A1)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fitToHeight="0" orientation="portrait" errors="blank" r:id="rId1"/>
  <headerFooter alignWithMargins="0">
    <oddFooter>&amp;P ページ&amp;R&amp;F</oddFooter>
  </headerFooter>
  <rowBreaks count="1" manualBreakCount="1">
    <brk id="6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67F4-03EC-4EC2-A456-7126C70F2F2F}">
  <sheetPr codeName="Sheet7">
    <tabColor rgb="FF92D050"/>
    <pageSetUpPr fitToPage="1"/>
  </sheetPr>
  <dimension ref="A1:H131"/>
  <sheetViews>
    <sheetView view="pageBreakPreview" zoomScaleNormal="100" zoomScaleSheetLayoutView="100" workbookViewId="0"/>
  </sheetViews>
  <sheetFormatPr defaultColWidth="9" defaultRowHeight="13.5" x14ac:dyDescent="0.4"/>
  <cols>
    <col min="1" max="1" width="9.375" style="77" customWidth="1"/>
    <col min="2" max="2" width="2.875" style="77" customWidth="1"/>
    <col min="3" max="3" width="7.125" style="78" customWidth="1"/>
    <col min="4" max="4" width="26.625" style="79" customWidth="1"/>
    <col min="5" max="5" width="5.125" style="77" bestFit="1" customWidth="1"/>
    <col min="6" max="6" width="8.75" style="77" bestFit="1" customWidth="1"/>
    <col min="7" max="7" width="12.125" style="77" customWidth="1"/>
    <col min="8" max="8" width="1.625" style="77" customWidth="1"/>
    <col min="9" max="16384" width="9" style="77"/>
  </cols>
  <sheetData>
    <row r="1" spans="1:7" ht="12.6" customHeight="1" x14ac:dyDescent="0.4"/>
    <row r="2" spans="1:7" ht="20.45" customHeight="1" x14ac:dyDescent="0.4">
      <c r="A2" s="91" t="s">
        <v>920</v>
      </c>
      <c r="B2" s="92"/>
      <c r="D2" s="93"/>
    </row>
    <row r="3" spans="1:7" ht="12.95" customHeight="1" x14ac:dyDescent="0.4">
      <c r="G3" s="80"/>
    </row>
    <row r="4" spans="1:7" ht="12.95" customHeight="1" thickBot="1" x14ac:dyDescent="0.45"/>
    <row r="5" spans="1:7" ht="14.25" customHeight="1" thickBot="1" x14ac:dyDescent="0.45">
      <c r="A5" s="94" t="s">
        <v>339</v>
      </c>
      <c r="B5" s="95"/>
      <c r="C5" s="96"/>
      <c r="D5" s="96" t="s">
        <v>340</v>
      </c>
      <c r="E5" s="97">
        <v>1</v>
      </c>
      <c r="F5" s="95" t="s">
        <v>341</v>
      </c>
      <c r="G5" s="98" t="s">
        <v>342</v>
      </c>
    </row>
    <row r="6" spans="1:7" ht="13.7" customHeight="1" x14ac:dyDescent="0.4">
      <c r="A6" s="99">
        <v>45299</v>
      </c>
      <c r="B6" s="100"/>
      <c r="C6" s="101" t="s">
        <v>343</v>
      </c>
      <c r="D6" s="102" t="s">
        <v>68</v>
      </c>
      <c r="E6" s="103">
        <v>60</v>
      </c>
      <c r="F6" s="103" t="s">
        <v>355</v>
      </c>
      <c r="G6" s="104" t="s">
        <v>356</v>
      </c>
    </row>
    <row r="7" spans="1:7" ht="13.7" customHeight="1" x14ac:dyDescent="0.4">
      <c r="A7" s="105">
        <f>A6</f>
        <v>45299</v>
      </c>
      <c r="B7" s="106">
        <f>A7</f>
        <v>45299</v>
      </c>
      <c r="C7" s="107" t="s">
        <v>344</v>
      </c>
      <c r="D7" s="108"/>
      <c r="E7" s="109"/>
      <c r="F7" s="109"/>
      <c r="G7" s="110"/>
    </row>
    <row r="8" spans="1:7" ht="13.7" customHeight="1" x14ac:dyDescent="0.4">
      <c r="A8" s="105">
        <v>45299</v>
      </c>
      <c r="B8" s="100" t="s">
        <v>345</v>
      </c>
      <c r="C8" s="107" t="s">
        <v>346</v>
      </c>
      <c r="D8" s="108" t="s">
        <v>69</v>
      </c>
      <c r="E8" s="109">
        <v>30</v>
      </c>
      <c r="F8" s="109" t="s">
        <v>355</v>
      </c>
      <c r="G8" s="110" t="s">
        <v>357</v>
      </c>
    </row>
    <row r="9" spans="1:7" ht="13.7" customHeight="1" x14ac:dyDescent="0.4">
      <c r="A9" s="105">
        <v>45299</v>
      </c>
      <c r="B9" s="100" t="s">
        <v>347</v>
      </c>
      <c r="C9" s="107" t="s">
        <v>348</v>
      </c>
      <c r="D9" s="108" t="s">
        <v>70</v>
      </c>
      <c r="E9" s="109">
        <v>45</v>
      </c>
      <c r="F9" s="109" t="s">
        <v>355</v>
      </c>
      <c r="G9" s="110" t="s">
        <v>356</v>
      </c>
    </row>
    <row r="10" spans="1:7" ht="13.7" customHeight="1" x14ac:dyDescent="0.4">
      <c r="A10" s="105">
        <v>45299</v>
      </c>
      <c r="B10" s="100"/>
      <c r="C10" s="107" t="s">
        <v>349</v>
      </c>
      <c r="D10" s="108" t="s">
        <v>71</v>
      </c>
      <c r="E10" s="109">
        <v>15</v>
      </c>
      <c r="F10" s="109" t="s">
        <v>355</v>
      </c>
      <c r="G10" s="110" t="s">
        <v>357</v>
      </c>
    </row>
    <row r="11" spans="1:7" ht="13.7" customHeight="1" x14ac:dyDescent="0.4">
      <c r="A11" s="105">
        <f t="shared" ref="A11:A23" si="0">A10</f>
        <v>45299</v>
      </c>
      <c r="B11" s="100" t="s">
        <v>350</v>
      </c>
      <c r="C11" s="111"/>
      <c r="D11" s="108"/>
      <c r="E11" s="109"/>
      <c r="F11" s="109"/>
      <c r="G11" s="110"/>
    </row>
    <row r="12" spans="1:7" ht="13.7" customHeight="1" x14ac:dyDescent="0.4">
      <c r="A12" s="105">
        <v>45299</v>
      </c>
      <c r="B12" s="100" t="s">
        <v>351</v>
      </c>
      <c r="C12" s="111" t="s">
        <v>352</v>
      </c>
      <c r="D12" s="108" t="s">
        <v>292</v>
      </c>
      <c r="E12" s="109">
        <v>30</v>
      </c>
      <c r="F12" s="109" t="s">
        <v>355</v>
      </c>
      <c r="G12" s="110" t="s">
        <v>357</v>
      </c>
    </row>
    <row r="13" spans="1:7" ht="13.7" customHeight="1" x14ac:dyDescent="0.4">
      <c r="A13" s="105">
        <f t="shared" si="0"/>
        <v>45299</v>
      </c>
      <c r="B13" s="100"/>
      <c r="C13" s="107" t="s">
        <v>353</v>
      </c>
      <c r="D13" s="108"/>
      <c r="E13" s="109"/>
      <c r="F13" s="109"/>
      <c r="G13" s="110"/>
    </row>
    <row r="14" spans="1:7" ht="13.7" customHeight="1" thickBot="1" x14ac:dyDescent="0.45">
      <c r="A14" s="112">
        <f t="shared" si="0"/>
        <v>45299</v>
      </c>
      <c r="B14" s="113"/>
      <c r="C14" s="114"/>
      <c r="D14" s="115"/>
      <c r="E14" s="116"/>
      <c r="F14" s="116"/>
      <c r="G14" s="117"/>
    </row>
    <row r="15" spans="1:7" ht="13.7" customHeight="1" x14ac:dyDescent="0.4">
      <c r="A15" s="99">
        <v>45299</v>
      </c>
      <c r="B15" s="118"/>
      <c r="C15" s="101" t="s">
        <v>343</v>
      </c>
      <c r="D15" s="119" t="s">
        <v>72</v>
      </c>
      <c r="E15" s="120">
        <v>1</v>
      </c>
      <c r="F15" s="120" t="s">
        <v>369</v>
      </c>
      <c r="G15" s="110" t="s">
        <v>365</v>
      </c>
    </row>
    <row r="16" spans="1:7" ht="13.7" customHeight="1" x14ac:dyDescent="0.4">
      <c r="A16" s="105">
        <f t="shared" si="0"/>
        <v>45299</v>
      </c>
      <c r="B16" s="106">
        <f>A16</f>
        <v>45299</v>
      </c>
      <c r="C16" s="107" t="s">
        <v>344</v>
      </c>
      <c r="D16" s="108"/>
      <c r="E16" s="109"/>
      <c r="F16" s="109"/>
      <c r="G16" s="110"/>
    </row>
    <row r="17" spans="1:7" ht="13.7" customHeight="1" x14ac:dyDescent="0.4">
      <c r="A17" s="105">
        <v>45299</v>
      </c>
      <c r="B17" s="100" t="s">
        <v>345</v>
      </c>
      <c r="C17" s="107" t="s">
        <v>346</v>
      </c>
      <c r="D17" s="108" t="s">
        <v>73</v>
      </c>
      <c r="E17" s="109">
        <v>30</v>
      </c>
      <c r="F17" s="109" t="s">
        <v>355</v>
      </c>
      <c r="G17" s="110" t="s">
        <v>357</v>
      </c>
    </row>
    <row r="18" spans="1:7" ht="13.7" customHeight="1" x14ac:dyDescent="0.4">
      <c r="A18" s="105">
        <f t="shared" si="0"/>
        <v>45299</v>
      </c>
      <c r="B18" s="100" t="s">
        <v>347</v>
      </c>
      <c r="C18" s="107" t="s">
        <v>348</v>
      </c>
      <c r="D18" s="108"/>
      <c r="E18" s="109"/>
      <c r="F18" s="109"/>
      <c r="G18" s="110"/>
    </row>
    <row r="19" spans="1:7" ht="13.7" customHeight="1" x14ac:dyDescent="0.4">
      <c r="A19" s="105">
        <v>45299</v>
      </c>
      <c r="B19" s="100"/>
      <c r="C19" s="107" t="s">
        <v>349</v>
      </c>
      <c r="D19" s="108" t="s">
        <v>74</v>
      </c>
      <c r="E19" s="109">
        <v>15</v>
      </c>
      <c r="F19" s="109" t="s">
        <v>355</v>
      </c>
      <c r="G19" s="110" t="s">
        <v>357</v>
      </c>
    </row>
    <row r="20" spans="1:7" ht="13.7" customHeight="1" x14ac:dyDescent="0.4">
      <c r="A20" s="105">
        <f t="shared" si="0"/>
        <v>45299</v>
      </c>
      <c r="B20" s="100" t="s">
        <v>354</v>
      </c>
      <c r="C20" s="111"/>
      <c r="D20" s="108"/>
      <c r="E20" s="109"/>
      <c r="F20" s="109"/>
      <c r="G20" s="110"/>
    </row>
    <row r="21" spans="1:7" ht="13.7" customHeight="1" x14ac:dyDescent="0.4">
      <c r="A21" s="105">
        <v>45299</v>
      </c>
      <c r="B21" s="100" t="s">
        <v>351</v>
      </c>
      <c r="C21" s="111" t="s">
        <v>352</v>
      </c>
      <c r="D21" s="108" t="s">
        <v>293</v>
      </c>
      <c r="E21" s="109">
        <v>3</v>
      </c>
      <c r="F21" s="109" t="s">
        <v>370</v>
      </c>
      <c r="G21" s="110" t="s">
        <v>361</v>
      </c>
    </row>
    <row r="22" spans="1:7" ht="13.7" customHeight="1" x14ac:dyDescent="0.4">
      <c r="A22" s="105">
        <f t="shared" si="0"/>
        <v>45299</v>
      </c>
      <c r="B22" s="100"/>
      <c r="C22" s="107" t="s">
        <v>353</v>
      </c>
      <c r="D22" s="81"/>
      <c r="E22" s="109"/>
      <c r="F22" s="109"/>
      <c r="G22" s="110"/>
    </row>
    <row r="23" spans="1:7" ht="13.7" customHeight="1" thickBot="1" x14ac:dyDescent="0.45">
      <c r="A23" s="112">
        <f t="shared" si="0"/>
        <v>45299</v>
      </c>
      <c r="B23" s="113"/>
      <c r="C23" s="114"/>
      <c r="D23" s="115"/>
      <c r="E23" s="116"/>
      <c r="F23" s="116"/>
      <c r="G23" s="117"/>
    </row>
    <row r="24" spans="1:7" ht="13.7" customHeight="1" x14ac:dyDescent="0.4">
      <c r="A24" s="99">
        <v>45300</v>
      </c>
      <c r="B24" s="100"/>
      <c r="C24" s="121" t="s">
        <v>343</v>
      </c>
      <c r="D24" s="102" t="s">
        <v>75</v>
      </c>
      <c r="E24" s="120">
        <v>60</v>
      </c>
      <c r="F24" s="120" t="s">
        <v>355</v>
      </c>
      <c r="G24" s="110" t="s">
        <v>356</v>
      </c>
    </row>
    <row r="25" spans="1:7" ht="13.7" customHeight="1" x14ac:dyDescent="0.4">
      <c r="A25" s="99">
        <f t="shared" ref="A25:A41" si="1">A24</f>
        <v>45300</v>
      </c>
      <c r="B25" s="106">
        <f>A25</f>
        <v>45300</v>
      </c>
      <c r="C25" s="122" t="s">
        <v>344</v>
      </c>
      <c r="D25" s="108"/>
      <c r="E25" s="109"/>
      <c r="F25" s="109"/>
      <c r="G25" s="110"/>
    </row>
    <row r="26" spans="1:7" ht="13.7" customHeight="1" x14ac:dyDescent="0.4">
      <c r="A26" s="99">
        <v>45300</v>
      </c>
      <c r="B26" s="100" t="s">
        <v>345</v>
      </c>
      <c r="C26" s="122" t="s">
        <v>346</v>
      </c>
      <c r="D26" s="108" t="s">
        <v>76</v>
      </c>
      <c r="E26" s="109">
        <v>30</v>
      </c>
      <c r="F26" s="109" t="s">
        <v>355</v>
      </c>
      <c r="G26" s="110" t="s">
        <v>357</v>
      </c>
    </row>
    <row r="27" spans="1:7" ht="13.7" customHeight="1" x14ac:dyDescent="0.4">
      <c r="A27" s="99">
        <v>45300</v>
      </c>
      <c r="B27" s="100" t="s">
        <v>347</v>
      </c>
      <c r="C27" s="122" t="s">
        <v>348</v>
      </c>
      <c r="D27" s="108" t="s">
        <v>77</v>
      </c>
      <c r="E27" s="109">
        <v>45</v>
      </c>
      <c r="F27" s="109" t="s">
        <v>355</v>
      </c>
      <c r="G27" s="110" t="s">
        <v>356</v>
      </c>
    </row>
    <row r="28" spans="1:7" ht="13.7" customHeight="1" x14ac:dyDescent="0.4">
      <c r="A28" s="99">
        <v>45300</v>
      </c>
      <c r="B28" s="100"/>
      <c r="C28" s="122" t="s">
        <v>349</v>
      </c>
      <c r="D28" s="108" t="s">
        <v>78</v>
      </c>
      <c r="E28" s="109">
        <v>15</v>
      </c>
      <c r="F28" s="109" t="s">
        <v>355</v>
      </c>
      <c r="G28" s="110" t="s">
        <v>357</v>
      </c>
    </row>
    <row r="29" spans="1:7" ht="13.7" customHeight="1" x14ac:dyDescent="0.4">
      <c r="A29" s="99">
        <f t="shared" si="1"/>
        <v>45300</v>
      </c>
      <c r="B29" s="100" t="s">
        <v>350</v>
      </c>
      <c r="C29" s="123"/>
      <c r="D29" s="108"/>
      <c r="E29" s="109"/>
      <c r="F29" s="109"/>
      <c r="G29" s="110"/>
    </row>
    <row r="30" spans="1:7" ht="13.7" customHeight="1" x14ac:dyDescent="0.4">
      <c r="A30" s="99">
        <v>45300</v>
      </c>
      <c r="B30" s="100" t="s">
        <v>351</v>
      </c>
      <c r="C30" s="123" t="s">
        <v>352</v>
      </c>
      <c r="D30" s="108" t="s">
        <v>294</v>
      </c>
      <c r="E30" s="109">
        <v>30</v>
      </c>
      <c r="F30" s="109" t="s">
        <v>355</v>
      </c>
      <c r="G30" s="110" t="s">
        <v>357</v>
      </c>
    </row>
    <row r="31" spans="1:7" ht="13.7" customHeight="1" x14ac:dyDescent="0.4">
      <c r="A31" s="99">
        <f t="shared" si="1"/>
        <v>45300</v>
      </c>
      <c r="B31" s="100"/>
      <c r="C31" s="122" t="s">
        <v>353</v>
      </c>
      <c r="D31" s="124"/>
      <c r="E31" s="125"/>
      <c r="F31" s="125"/>
      <c r="G31" s="126"/>
    </row>
    <row r="32" spans="1:7" ht="13.7" customHeight="1" thickBot="1" x14ac:dyDescent="0.45">
      <c r="A32" s="112">
        <f t="shared" si="1"/>
        <v>45300</v>
      </c>
      <c r="B32" s="113"/>
      <c r="C32" s="114"/>
      <c r="D32" s="115"/>
      <c r="E32" s="116"/>
      <c r="F32" s="116"/>
      <c r="G32" s="117"/>
    </row>
    <row r="33" spans="1:7" ht="13.7" customHeight="1" x14ac:dyDescent="0.4">
      <c r="A33" s="99">
        <v>45300</v>
      </c>
      <c r="B33" s="118"/>
      <c r="C33" s="127" t="s">
        <v>343</v>
      </c>
      <c r="D33" s="119" t="s">
        <v>79</v>
      </c>
      <c r="E33" s="103">
        <v>60</v>
      </c>
      <c r="F33" s="103" t="s">
        <v>355</v>
      </c>
      <c r="G33" s="110" t="s">
        <v>356</v>
      </c>
    </row>
    <row r="34" spans="1:7" ht="13.7" customHeight="1" x14ac:dyDescent="0.4">
      <c r="A34" s="99">
        <f t="shared" si="1"/>
        <v>45300</v>
      </c>
      <c r="B34" s="106">
        <f>A34</f>
        <v>45300</v>
      </c>
      <c r="C34" s="122" t="s">
        <v>344</v>
      </c>
      <c r="D34" s="108"/>
      <c r="E34" s="109"/>
      <c r="F34" s="109"/>
      <c r="G34" s="110"/>
    </row>
    <row r="35" spans="1:7" ht="13.7" customHeight="1" x14ac:dyDescent="0.4">
      <c r="A35" s="99">
        <v>45300</v>
      </c>
      <c r="B35" s="100" t="s">
        <v>345</v>
      </c>
      <c r="C35" s="122" t="s">
        <v>346</v>
      </c>
      <c r="D35" s="108" t="s">
        <v>80</v>
      </c>
      <c r="E35" s="109">
        <v>2</v>
      </c>
      <c r="F35" s="109" t="s">
        <v>370</v>
      </c>
      <c r="G35" s="110" t="s">
        <v>371</v>
      </c>
    </row>
    <row r="36" spans="1:7" ht="13.7" customHeight="1" x14ac:dyDescent="0.4">
      <c r="A36" s="99">
        <v>45300</v>
      </c>
      <c r="B36" s="100" t="s">
        <v>347</v>
      </c>
      <c r="C36" s="122" t="s">
        <v>348</v>
      </c>
      <c r="D36" s="108" t="s">
        <v>81</v>
      </c>
      <c r="E36" s="109">
        <v>45</v>
      </c>
      <c r="F36" s="109" t="s">
        <v>355</v>
      </c>
      <c r="G36" s="110" t="s">
        <v>356</v>
      </c>
    </row>
    <row r="37" spans="1:7" ht="13.7" customHeight="1" x14ac:dyDescent="0.4">
      <c r="A37" s="99">
        <v>45300</v>
      </c>
      <c r="B37" s="100"/>
      <c r="C37" s="122" t="s">
        <v>349</v>
      </c>
      <c r="D37" s="108" t="s">
        <v>82</v>
      </c>
      <c r="E37" s="109">
        <v>15</v>
      </c>
      <c r="F37" s="109" t="s">
        <v>355</v>
      </c>
      <c r="G37" s="110" t="s">
        <v>357</v>
      </c>
    </row>
    <row r="38" spans="1:7" ht="13.7" customHeight="1" x14ac:dyDescent="0.4">
      <c r="A38" s="99">
        <f t="shared" si="1"/>
        <v>45300</v>
      </c>
      <c r="B38" s="100" t="s">
        <v>354</v>
      </c>
      <c r="C38" s="123"/>
      <c r="D38" s="108"/>
      <c r="E38" s="109"/>
      <c r="F38" s="109"/>
      <c r="G38" s="110"/>
    </row>
    <row r="39" spans="1:7" ht="13.7" customHeight="1" x14ac:dyDescent="0.4">
      <c r="A39" s="99">
        <v>45300</v>
      </c>
      <c r="B39" s="100" t="s">
        <v>351</v>
      </c>
      <c r="C39" s="123" t="s">
        <v>352</v>
      </c>
      <c r="D39" s="108" t="s">
        <v>265</v>
      </c>
      <c r="E39" s="109">
        <v>30</v>
      </c>
      <c r="F39" s="109" t="s">
        <v>355</v>
      </c>
      <c r="G39" s="110" t="s">
        <v>357</v>
      </c>
    </row>
    <row r="40" spans="1:7" ht="13.7" customHeight="1" x14ac:dyDescent="0.4">
      <c r="A40" s="99">
        <f t="shared" si="1"/>
        <v>45300</v>
      </c>
      <c r="B40" s="100"/>
      <c r="C40" s="122" t="s">
        <v>353</v>
      </c>
      <c r="D40" s="108"/>
      <c r="E40" s="109"/>
      <c r="F40" s="109"/>
      <c r="G40" s="110"/>
    </row>
    <row r="41" spans="1:7" ht="13.7" customHeight="1" thickBot="1" x14ac:dyDescent="0.45">
      <c r="A41" s="112">
        <f t="shared" si="1"/>
        <v>45300</v>
      </c>
      <c r="B41" s="113"/>
      <c r="C41" s="114"/>
      <c r="D41" s="115"/>
      <c r="E41" s="116"/>
      <c r="F41" s="116"/>
      <c r="G41" s="117"/>
    </row>
    <row r="42" spans="1:7" ht="13.7" customHeight="1" x14ac:dyDescent="0.4">
      <c r="A42" s="99">
        <v>45301</v>
      </c>
      <c r="B42" s="118"/>
      <c r="C42" s="127" t="s">
        <v>343</v>
      </c>
      <c r="D42" s="119" t="s">
        <v>83</v>
      </c>
      <c r="E42" s="120">
        <v>60</v>
      </c>
      <c r="F42" s="120" t="s">
        <v>355</v>
      </c>
      <c r="G42" s="110" t="s">
        <v>356</v>
      </c>
    </row>
    <row r="43" spans="1:7" ht="13.7" customHeight="1" x14ac:dyDescent="0.4">
      <c r="A43" s="105">
        <f t="shared" ref="A43:A59" si="2">A42</f>
        <v>45301</v>
      </c>
      <c r="B43" s="106">
        <f>A43</f>
        <v>45301</v>
      </c>
      <c r="C43" s="122" t="s">
        <v>344</v>
      </c>
      <c r="D43" s="108"/>
      <c r="E43" s="109"/>
      <c r="F43" s="109"/>
      <c r="G43" s="110"/>
    </row>
    <row r="44" spans="1:7" ht="13.7" customHeight="1" x14ac:dyDescent="0.4">
      <c r="A44" s="105">
        <v>45301</v>
      </c>
      <c r="B44" s="100" t="s">
        <v>345</v>
      </c>
      <c r="C44" s="122" t="s">
        <v>346</v>
      </c>
      <c r="D44" s="108" t="s">
        <v>84</v>
      </c>
      <c r="E44" s="109">
        <v>30</v>
      </c>
      <c r="F44" s="109" t="s">
        <v>355</v>
      </c>
      <c r="G44" s="110" t="s">
        <v>357</v>
      </c>
    </row>
    <row r="45" spans="1:7" ht="13.7" customHeight="1" x14ac:dyDescent="0.4">
      <c r="A45" s="105">
        <v>45301</v>
      </c>
      <c r="B45" s="100" t="s">
        <v>347</v>
      </c>
      <c r="C45" s="122" t="s">
        <v>348</v>
      </c>
      <c r="D45" s="108" t="s">
        <v>85</v>
      </c>
      <c r="E45" s="109">
        <v>45</v>
      </c>
      <c r="F45" s="109" t="s">
        <v>355</v>
      </c>
      <c r="G45" s="110" t="s">
        <v>356</v>
      </c>
    </row>
    <row r="46" spans="1:7" ht="13.7" customHeight="1" x14ac:dyDescent="0.4">
      <c r="A46" s="105">
        <v>45301</v>
      </c>
      <c r="B46" s="100"/>
      <c r="C46" s="122" t="s">
        <v>349</v>
      </c>
      <c r="D46" s="108" t="s">
        <v>86</v>
      </c>
      <c r="E46" s="109">
        <v>15</v>
      </c>
      <c r="F46" s="109" t="s">
        <v>355</v>
      </c>
      <c r="G46" s="110" t="s">
        <v>357</v>
      </c>
    </row>
    <row r="47" spans="1:7" ht="13.7" customHeight="1" x14ac:dyDescent="0.4">
      <c r="A47" s="105">
        <f t="shared" si="2"/>
        <v>45301</v>
      </c>
      <c r="B47" s="100" t="s">
        <v>350</v>
      </c>
      <c r="C47" s="123"/>
      <c r="D47" s="108"/>
      <c r="E47" s="109"/>
      <c r="F47" s="109"/>
      <c r="G47" s="110"/>
    </row>
    <row r="48" spans="1:7" ht="13.7" customHeight="1" x14ac:dyDescent="0.4">
      <c r="A48" s="105">
        <v>45301</v>
      </c>
      <c r="B48" s="100" t="s">
        <v>351</v>
      </c>
      <c r="C48" s="123" t="s">
        <v>352</v>
      </c>
      <c r="D48" s="108" t="s">
        <v>295</v>
      </c>
      <c r="E48" s="109">
        <v>30</v>
      </c>
      <c r="F48" s="109" t="s">
        <v>355</v>
      </c>
      <c r="G48" s="110" t="s">
        <v>357</v>
      </c>
    </row>
    <row r="49" spans="1:7" ht="13.7" customHeight="1" x14ac:dyDescent="0.4">
      <c r="A49" s="105">
        <f t="shared" si="2"/>
        <v>45301</v>
      </c>
      <c r="B49" s="100"/>
      <c r="C49" s="122" t="s">
        <v>353</v>
      </c>
      <c r="D49" s="124"/>
      <c r="E49" s="109"/>
      <c r="F49" s="109"/>
      <c r="G49" s="110"/>
    </row>
    <row r="50" spans="1:7" ht="13.7" customHeight="1" thickBot="1" x14ac:dyDescent="0.45">
      <c r="A50" s="112">
        <f t="shared" si="2"/>
        <v>45301</v>
      </c>
      <c r="B50" s="113"/>
      <c r="C50" s="114"/>
      <c r="D50" s="115"/>
      <c r="E50" s="116"/>
      <c r="F50" s="116"/>
      <c r="G50" s="117"/>
    </row>
    <row r="51" spans="1:7" ht="13.7" customHeight="1" x14ac:dyDescent="0.4">
      <c r="A51" s="99">
        <v>45301</v>
      </c>
      <c r="B51" s="118"/>
      <c r="C51" s="127" t="s">
        <v>343</v>
      </c>
      <c r="D51" s="119" t="s">
        <v>87</v>
      </c>
      <c r="E51" s="120">
        <v>2</v>
      </c>
      <c r="F51" s="120" t="s">
        <v>358</v>
      </c>
      <c r="G51" s="110" t="s">
        <v>359</v>
      </c>
    </row>
    <row r="52" spans="1:7" ht="13.7" customHeight="1" x14ac:dyDescent="0.4">
      <c r="A52" s="105">
        <v>45301</v>
      </c>
      <c r="B52" s="106">
        <f>A52</f>
        <v>45301</v>
      </c>
      <c r="C52" s="122" t="s">
        <v>344</v>
      </c>
      <c r="D52" s="108" t="s">
        <v>88</v>
      </c>
      <c r="E52" s="109">
        <v>10</v>
      </c>
      <c r="F52" s="109" t="s">
        <v>355</v>
      </c>
      <c r="G52" s="110" t="s">
        <v>357</v>
      </c>
    </row>
    <row r="53" spans="1:7" ht="13.7" customHeight="1" x14ac:dyDescent="0.4">
      <c r="A53" s="105">
        <v>45301</v>
      </c>
      <c r="B53" s="100" t="s">
        <v>345</v>
      </c>
      <c r="C53" s="122" t="s">
        <v>346</v>
      </c>
      <c r="D53" s="108" t="s">
        <v>89</v>
      </c>
      <c r="E53" s="109">
        <v>30</v>
      </c>
      <c r="F53" s="109" t="s">
        <v>355</v>
      </c>
      <c r="G53" s="110" t="s">
        <v>357</v>
      </c>
    </row>
    <row r="54" spans="1:7" ht="13.7" customHeight="1" x14ac:dyDescent="0.4">
      <c r="A54" s="105">
        <v>45301</v>
      </c>
      <c r="B54" s="100" t="s">
        <v>347</v>
      </c>
      <c r="C54" s="122" t="s">
        <v>348</v>
      </c>
      <c r="D54" s="108" t="s">
        <v>90</v>
      </c>
      <c r="E54" s="109">
        <v>45</v>
      </c>
      <c r="F54" s="109" t="s">
        <v>355</v>
      </c>
      <c r="G54" s="110" t="s">
        <v>356</v>
      </c>
    </row>
    <row r="55" spans="1:7" ht="13.7" customHeight="1" x14ac:dyDescent="0.4">
      <c r="A55" s="105">
        <v>45301</v>
      </c>
      <c r="B55" s="100"/>
      <c r="C55" s="122" t="s">
        <v>349</v>
      </c>
      <c r="D55" s="108" t="s">
        <v>91</v>
      </c>
      <c r="E55" s="109">
        <v>15</v>
      </c>
      <c r="F55" s="109" t="s">
        <v>355</v>
      </c>
      <c r="G55" s="110" t="s">
        <v>357</v>
      </c>
    </row>
    <row r="56" spans="1:7" ht="13.7" customHeight="1" x14ac:dyDescent="0.4">
      <c r="A56" s="105">
        <f t="shared" si="2"/>
        <v>45301</v>
      </c>
      <c r="B56" s="100" t="s">
        <v>354</v>
      </c>
      <c r="C56" s="123"/>
      <c r="D56" s="108"/>
      <c r="E56" s="109"/>
      <c r="F56" s="109"/>
      <c r="G56" s="110"/>
    </row>
    <row r="57" spans="1:7" ht="13.7" customHeight="1" x14ac:dyDescent="0.4">
      <c r="A57" s="105">
        <v>45301</v>
      </c>
      <c r="B57" s="100" t="s">
        <v>351</v>
      </c>
      <c r="C57" s="123" t="s">
        <v>352</v>
      </c>
      <c r="D57" s="108" t="s">
        <v>296</v>
      </c>
      <c r="E57" s="109">
        <v>30</v>
      </c>
      <c r="F57" s="109" t="s">
        <v>355</v>
      </c>
      <c r="G57" s="110" t="s">
        <v>357</v>
      </c>
    </row>
    <row r="58" spans="1:7" ht="13.7" customHeight="1" x14ac:dyDescent="0.4">
      <c r="A58" s="105">
        <f t="shared" si="2"/>
        <v>45301</v>
      </c>
      <c r="B58" s="100"/>
      <c r="C58" s="122" t="s">
        <v>353</v>
      </c>
      <c r="D58" s="108"/>
      <c r="E58" s="125"/>
      <c r="F58" s="125"/>
      <c r="G58" s="126"/>
    </row>
    <row r="59" spans="1:7" ht="13.7" customHeight="1" thickBot="1" x14ac:dyDescent="0.45">
      <c r="A59" s="112">
        <f t="shared" si="2"/>
        <v>45301</v>
      </c>
      <c r="B59" s="113"/>
      <c r="C59" s="114"/>
      <c r="D59" s="115"/>
      <c r="E59" s="116"/>
      <c r="F59" s="116"/>
      <c r="G59" s="117"/>
    </row>
    <row r="60" spans="1:7" ht="13.7" customHeight="1" x14ac:dyDescent="0.4">
      <c r="A60" s="99">
        <v>45302</v>
      </c>
      <c r="B60" s="118"/>
      <c r="C60" s="127" t="s">
        <v>343</v>
      </c>
      <c r="D60" s="119" t="s">
        <v>92</v>
      </c>
      <c r="E60" s="120">
        <v>60</v>
      </c>
      <c r="F60" s="120" t="s">
        <v>355</v>
      </c>
      <c r="G60" s="110" t="s">
        <v>356</v>
      </c>
    </row>
    <row r="61" spans="1:7" ht="13.7" customHeight="1" x14ac:dyDescent="0.4">
      <c r="A61" s="105">
        <f t="shared" ref="A61:A77" si="3">A60</f>
        <v>45302</v>
      </c>
      <c r="B61" s="106">
        <f>A61</f>
        <v>45302</v>
      </c>
      <c r="C61" s="122" t="s">
        <v>344</v>
      </c>
      <c r="D61" s="108"/>
      <c r="E61" s="109"/>
      <c r="F61" s="109"/>
      <c r="G61" s="110"/>
    </row>
    <row r="62" spans="1:7" ht="13.7" customHeight="1" x14ac:dyDescent="0.4">
      <c r="A62" s="105">
        <v>45302</v>
      </c>
      <c r="B62" s="100" t="s">
        <v>345</v>
      </c>
      <c r="C62" s="122" t="s">
        <v>346</v>
      </c>
      <c r="D62" s="108" t="s">
        <v>93</v>
      </c>
      <c r="E62" s="109">
        <v>30</v>
      </c>
      <c r="F62" s="109" t="s">
        <v>355</v>
      </c>
      <c r="G62" s="110" t="s">
        <v>357</v>
      </c>
    </row>
    <row r="63" spans="1:7" ht="13.7" customHeight="1" x14ac:dyDescent="0.4">
      <c r="A63" s="105">
        <v>45302</v>
      </c>
      <c r="B63" s="100" t="s">
        <v>347</v>
      </c>
      <c r="C63" s="122" t="s">
        <v>348</v>
      </c>
      <c r="D63" s="108" t="s">
        <v>94</v>
      </c>
      <c r="E63" s="109">
        <v>45</v>
      </c>
      <c r="F63" s="109" t="s">
        <v>355</v>
      </c>
      <c r="G63" s="110" t="s">
        <v>356</v>
      </c>
    </row>
    <row r="64" spans="1:7" ht="13.7" customHeight="1" x14ac:dyDescent="0.4">
      <c r="A64" s="105">
        <v>45302</v>
      </c>
      <c r="B64" s="100"/>
      <c r="C64" s="122" t="s">
        <v>349</v>
      </c>
      <c r="D64" s="108" t="s">
        <v>95</v>
      </c>
      <c r="E64" s="109">
        <v>15</v>
      </c>
      <c r="F64" s="109" t="s">
        <v>355</v>
      </c>
      <c r="G64" s="110" t="s">
        <v>357</v>
      </c>
    </row>
    <row r="65" spans="1:7" ht="13.7" customHeight="1" x14ac:dyDescent="0.4">
      <c r="A65" s="105">
        <f t="shared" si="3"/>
        <v>45302</v>
      </c>
      <c r="B65" s="100" t="s">
        <v>350</v>
      </c>
      <c r="C65" s="123"/>
      <c r="D65" s="108"/>
      <c r="E65" s="109"/>
      <c r="F65" s="109"/>
      <c r="G65" s="110"/>
    </row>
    <row r="66" spans="1:7" ht="13.7" customHeight="1" x14ac:dyDescent="0.4">
      <c r="A66" s="105">
        <v>45302</v>
      </c>
      <c r="B66" s="100" t="s">
        <v>351</v>
      </c>
      <c r="C66" s="123" t="s">
        <v>352</v>
      </c>
      <c r="D66" s="108" t="s">
        <v>297</v>
      </c>
      <c r="E66" s="109">
        <v>1</v>
      </c>
      <c r="F66" s="109" t="s">
        <v>372</v>
      </c>
      <c r="G66" s="110" t="s">
        <v>367</v>
      </c>
    </row>
    <row r="67" spans="1:7" ht="13.7" customHeight="1" x14ac:dyDescent="0.4">
      <c r="A67" s="105">
        <f t="shared" si="3"/>
        <v>45302</v>
      </c>
      <c r="B67" s="100"/>
      <c r="C67" s="122" t="s">
        <v>353</v>
      </c>
      <c r="D67" s="124"/>
      <c r="E67" s="109"/>
      <c r="F67" s="109"/>
      <c r="G67" s="110"/>
    </row>
    <row r="68" spans="1:7" ht="13.7" customHeight="1" thickBot="1" x14ac:dyDescent="0.45">
      <c r="A68" s="112">
        <f t="shared" si="3"/>
        <v>45302</v>
      </c>
      <c r="B68" s="113"/>
      <c r="C68" s="114"/>
      <c r="D68" s="115"/>
      <c r="E68" s="116"/>
      <c r="F68" s="116"/>
      <c r="G68" s="117"/>
    </row>
    <row r="69" spans="1:7" ht="13.7" customHeight="1" x14ac:dyDescent="0.4">
      <c r="A69" s="128">
        <v>45302</v>
      </c>
      <c r="B69" s="118"/>
      <c r="C69" s="127" t="s">
        <v>343</v>
      </c>
      <c r="D69" s="119" t="s">
        <v>96</v>
      </c>
      <c r="E69" s="120">
        <v>1</v>
      </c>
      <c r="F69" s="120" t="s">
        <v>362</v>
      </c>
      <c r="G69" s="110" t="s">
        <v>363</v>
      </c>
    </row>
    <row r="70" spans="1:7" ht="13.7" customHeight="1" x14ac:dyDescent="0.4">
      <c r="A70" s="105">
        <v>45302</v>
      </c>
      <c r="B70" s="106">
        <f>A70</f>
        <v>45302</v>
      </c>
      <c r="C70" s="122" t="s">
        <v>344</v>
      </c>
      <c r="D70" s="108" t="s">
        <v>97</v>
      </c>
      <c r="E70" s="133">
        <v>15</v>
      </c>
      <c r="F70" s="109" t="s">
        <v>355</v>
      </c>
      <c r="G70" s="110" t="s">
        <v>357</v>
      </c>
    </row>
    <row r="71" spans="1:7" ht="13.7" customHeight="1" x14ac:dyDescent="0.4">
      <c r="A71" s="105">
        <v>45302</v>
      </c>
      <c r="B71" s="100" t="s">
        <v>345</v>
      </c>
      <c r="C71" s="122" t="s">
        <v>346</v>
      </c>
      <c r="D71" s="108" t="s">
        <v>98</v>
      </c>
      <c r="E71" s="109">
        <v>30</v>
      </c>
      <c r="F71" s="109" t="s">
        <v>355</v>
      </c>
      <c r="G71" s="110" t="s">
        <v>357</v>
      </c>
    </row>
    <row r="72" spans="1:7" ht="13.7" customHeight="1" x14ac:dyDescent="0.4">
      <c r="A72" s="105">
        <v>45302</v>
      </c>
      <c r="B72" s="100" t="s">
        <v>347</v>
      </c>
      <c r="C72" s="122" t="s">
        <v>348</v>
      </c>
      <c r="D72" s="108" t="s">
        <v>99</v>
      </c>
      <c r="E72" s="129">
        <v>45</v>
      </c>
      <c r="F72" s="129" t="s">
        <v>355</v>
      </c>
      <c r="G72" s="130" t="s">
        <v>356</v>
      </c>
    </row>
    <row r="73" spans="1:7" ht="13.7" customHeight="1" x14ac:dyDescent="0.4">
      <c r="A73" s="105">
        <v>45302</v>
      </c>
      <c r="B73" s="100"/>
      <c r="C73" s="122" t="s">
        <v>349</v>
      </c>
      <c r="D73" s="108" t="s">
        <v>100</v>
      </c>
      <c r="E73" s="109">
        <v>15</v>
      </c>
      <c r="F73" s="109" t="s">
        <v>355</v>
      </c>
      <c r="G73" s="110" t="s">
        <v>357</v>
      </c>
    </row>
    <row r="74" spans="1:7" ht="13.7" customHeight="1" x14ac:dyDescent="0.4">
      <c r="A74" s="105">
        <f t="shared" si="3"/>
        <v>45302</v>
      </c>
      <c r="B74" s="100" t="s">
        <v>354</v>
      </c>
      <c r="C74" s="123"/>
      <c r="D74" s="108"/>
      <c r="E74" s="109"/>
      <c r="F74" s="109"/>
      <c r="G74" s="110"/>
    </row>
    <row r="75" spans="1:7" ht="13.7" customHeight="1" x14ac:dyDescent="0.4">
      <c r="A75" s="105">
        <v>45302</v>
      </c>
      <c r="B75" s="100" t="s">
        <v>351</v>
      </c>
      <c r="C75" s="123" t="s">
        <v>352</v>
      </c>
      <c r="D75" s="108" t="s">
        <v>298</v>
      </c>
      <c r="E75" s="109">
        <v>30</v>
      </c>
      <c r="F75" s="109" t="s">
        <v>355</v>
      </c>
      <c r="G75" s="110" t="s">
        <v>357</v>
      </c>
    </row>
    <row r="76" spans="1:7" ht="13.7" customHeight="1" x14ac:dyDescent="0.4">
      <c r="A76" s="105">
        <f t="shared" si="3"/>
        <v>45302</v>
      </c>
      <c r="B76" s="100"/>
      <c r="C76" s="122" t="s">
        <v>353</v>
      </c>
      <c r="D76" s="108"/>
      <c r="E76" s="109"/>
      <c r="F76" s="109"/>
      <c r="G76" s="110"/>
    </row>
    <row r="77" spans="1:7" ht="13.7" customHeight="1" thickBot="1" x14ac:dyDescent="0.45">
      <c r="A77" s="112">
        <f t="shared" si="3"/>
        <v>45302</v>
      </c>
      <c r="B77" s="113"/>
      <c r="C77" s="114"/>
      <c r="D77" s="115"/>
      <c r="E77" s="116"/>
      <c r="F77" s="131"/>
      <c r="G77" s="117"/>
    </row>
    <row r="78" spans="1:7" ht="13.7" customHeight="1" x14ac:dyDescent="0.4">
      <c r="A78" s="128">
        <v>45303</v>
      </c>
      <c r="B78" s="118"/>
      <c r="C78" s="127" t="s">
        <v>343</v>
      </c>
      <c r="D78" s="119" t="s">
        <v>101</v>
      </c>
      <c r="E78" s="120">
        <v>60</v>
      </c>
      <c r="F78" s="120" t="s">
        <v>355</v>
      </c>
      <c r="G78" s="110" t="s">
        <v>356</v>
      </c>
    </row>
    <row r="79" spans="1:7" ht="13.7" customHeight="1" x14ac:dyDescent="0.4">
      <c r="A79" s="105">
        <f t="shared" ref="A79:A95" si="4">A78</f>
        <v>45303</v>
      </c>
      <c r="B79" s="106">
        <f>A79</f>
        <v>45303</v>
      </c>
      <c r="C79" s="122" t="s">
        <v>344</v>
      </c>
      <c r="D79" s="108"/>
      <c r="E79" s="109"/>
      <c r="F79" s="109"/>
      <c r="G79" s="110"/>
    </row>
    <row r="80" spans="1:7" ht="13.7" customHeight="1" x14ac:dyDescent="0.4">
      <c r="A80" s="105">
        <v>45303</v>
      </c>
      <c r="B80" s="100" t="s">
        <v>345</v>
      </c>
      <c r="C80" s="122" t="s">
        <v>346</v>
      </c>
      <c r="D80" s="108" t="s">
        <v>102</v>
      </c>
      <c r="E80" s="109">
        <v>1</v>
      </c>
      <c r="F80" s="109" t="s">
        <v>370</v>
      </c>
      <c r="G80" s="110" t="s">
        <v>359</v>
      </c>
    </row>
    <row r="81" spans="1:7" ht="13.7" customHeight="1" x14ac:dyDescent="0.4">
      <c r="A81" s="105">
        <v>45303</v>
      </c>
      <c r="B81" s="100" t="s">
        <v>347</v>
      </c>
      <c r="C81" s="122" t="s">
        <v>348</v>
      </c>
      <c r="D81" s="108" t="s">
        <v>103</v>
      </c>
      <c r="E81" s="109">
        <v>45</v>
      </c>
      <c r="F81" s="109" t="s">
        <v>355</v>
      </c>
      <c r="G81" s="110" t="s">
        <v>356</v>
      </c>
    </row>
    <row r="82" spans="1:7" ht="13.7" customHeight="1" x14ac:dyDescent="0.4">
      <c r="A82" s="105">
        <v>45303</v>
      </c>
      <c r="B82" s="100"/>
      <c r="C82" s="122" t="s">
        <v>349</v>
      </c>
      <c r="D82" s="108" t="s">
        <v>104</v>
      </c>
      <c r="E82" s="109">
        <v>15</v>
      </c>
      <c r="F82" s="109" t="s">
        <v>355</v>
      </c>
      <c r="G82" s="110" t="s">
        <v>357</v>
      </c>
    </row>
    <row r="83" spans="1:7" ht="13.7" customHeight="1" x14ac:dyDescent="0.4">
      <c r="A83" s="105">
        <f t="shared" si="4"/>
        <v>45303</v>
      </c>
      <c r="B83" s="100" t="s">
        <v>350</v>
      </c>
      <c r="C83" s="123"/>
      <c r="D83" s="108"/>
      <c r="E83" s="109"/>
      <c r="F83" s="109"/>
      <c r="G83" s="110"/>
    </row>
    <row r="84" spans="1:7" ht="13.7" customHeight="1" x14ac:dyDescent="0.4">
      <c r="A84" s="105">
        <v>45303</v>
      </c>
      <c r="B84" s="100" t="s">
        <v>351</v>
      </c>
      <c r="C84" s="123" t="s">
        <v>352</v>
      </c>
      <c r="D84" s="108" t="s">
        <v>299</v>
      </c>
      <c r="E84" s="109">
        <v>30</v>
      </c>
      <c r="F84" s="109" t="s">
        <v>355</v>
      </c>
      <c r="G84" s="110" t="s">
        <v>357</v>
      </c>
    </row>
    <row r="85" spans="1:7" ht="13.7" customHeight="1" x14ac:dyDescent="0.4">
      <c r="A85" s="105">
        <f t="shared" si="4"/>
        <v>45303</v>
      </c>
      <c r="B85" s="100"/>
      <c r="C85" s="122" t="s">
        <v>353</v>
      </c>
      <c r="D85" s="108"/>
      <c r="E85" s="109"/>
      <c r="F85" s="109"/>
      <c r="G85" s="110"/>
    </row>
    <row r="86" spans="1:7" ht="13.7" customHeight="1" thickBot="1" x14ac:dyDescent="0.45">
      <c r="A86" s="112">
        <f t="shared" si="4"/>
        <v>45303</v>
      </c>
      <c r="B86" s="113"/>
      <c r="C86" s="114"/>
      <c r="D86" s="108"/>
      <c r="E86" s="116"/>
      <c r="F86" s="116"/>
      <c r="G86" s="117"/>
    </row>
    <row r="87" spans="1:7" ht="13.7" customHeight="1" x14ac:dyDescent="0.4">
      <c r="A87" s="128">
        <v>45303</v>
      </c>
      <c r="B87" s="118"/>
      <c r="C87" s="127" t="s">
        <v>343</v>
      </c>
      <c r="D87" s="119" t="s">
        <v>105</v>
      </c>
      <c r="E87" s="120">
        <v>1</v>
      </c>
      <c r="F87" s="120" t="s">
        <v>358</v>
      </c>
      <c r="G87" s="132" t="s">
        <v>368</v>
      </c>
    </row>
    <row r="88" spans="1:7" ht="13.7" customHeight="1" x14ac:dyDescent="0.4">
      <c r="A88" s="105">
        <v>45303</v>
      </c>
      <c r="B88" s="106">
        <f>A88</f>
        <v>45303</v>
      </c>
      <c r="C88" s="122" t="s">
        <v>344</v>
      </c>
      <c r="D88" s="108" t="s">
        <v>106</v>
      </c>
      <c r="E88" s="109">
        <v>10</v>
      </c>
      <c r="F88" s="109" t="s">
        <v>355</v>
      </c>
      <c r="G88" s="110" t="s">
        <v>357</v>
      </c>
    </row>
    <row r="89" spans="1:7" ht="13.7" customHeight="1" x14ac:dyDescent="0.4">
      <c r="A89" s="105">
        <v>45303</v>
      </c>
      <c r="B89" s="100" t="s">
        <v>345</v>
      </c>
      <c r="C89" s="122" t="s">
        <v>346</v>
      </c>
      <c r="D89" s="108" t="s">
        <v>107</v>
      </c>
      <c r="E89" s="109">
        <v>30</v>
      </c>
      <c r="F89" s="109" t="s">
        <v>355</v>
      </c>
      <c r="G89" s="110" t="s">
        <v>357</v>
      </c>
    </row>
    <row r="90" spans="1:7" ht="13.7" customHeight="1" x14ac:dyDescent="0.4">
      <c r="A90" s="105">
        <v>45303</v>
      </c>
      <c r="B90" s="100" t="s">
        <v>347</v>
      </c>
      <c r="C90" s="122" t="s">
        <v>348</v>
      </c>
      <c r="D90" s="108" t="s">
        <v>108</v>
      </c>
      <c r="E90" s="109">
        <v>45</v>
      </c>
      <c r="F90" s="109" t="s">
        <v>355</v>
      </c>
      <c r="G90" s="110" t="s">
        <v>356</v>
      </c>
    </row>
    <row r="91" spans="1:7" ht="13.7" customHeight="1" x14ac:dyDescent="0.4">
      <c r="A91" s="105">
        <v>45303</v>
      </c>
      <c r="B91" s="100"/>
      <c r="C91" s="122" t="s">
        <v>349</v>
      </c>
      <c r="D91" s="108" t="s">
        <v>109</v>
      </c>
      <c r="E91" s="109">
        <v>15</v>
      </c>
      <c r="F91" s="109" t="s">
        <v>355</v>
      </c>
      <c r="G91" s="110" t="s">
        <v>357</v>
      </c>
    </row>
    <row r="92" spans="1:7" ht="13.7" customHeight="1" x14ac:dyDescent="0.4">
      <c r="A92" s="105">
        <f t="shared" si="4"/>
        <v>45303</v>
      </c>
      <c r="B92" s="100" t="s">
        <v>354</v>
      </c>
      <c r="C92" s="123"/>
      <c r="D92" s="108"/>
      <c r="E92" s="109"/>
      <c r="F92" s="109"/>
      <c r="G92" s="110"/>
    </row>
    <row r="93" spans="1:7" ht="13.7" customHeight="1" x14ac:dyDescent="0.4">
      <c r="A93" s="105">
        <v>45303</v>
      </c>
      <c r="B93" s="100" t="s">
        <v>351</v>
      </c>
      <c r="C93" s="123" t="s">
        <v>352</v>
      </c>
      <c r="D93" s="108" t="s">
        <v>300</v>
      </c>
      <c r="E93" s="109">
        <v>30</v>
      </c>
      <c r="F93" s="109" t="s">
        <v>355</v>
      </c>
      <c r="G93" s="110" t="s">
        <v>357</v>
      </c>
    </row>
    <row r="94" spans="1:7" ht="13.7" customHeight="1" x14ac:dyDescent="0.4">
      <c r="A94" s="105">
        <v>45303</v>
      </c>
      <c r="B94" s="100"/>
      <c r="C94" s="122" t="s">
        <v>353</v>
      </c>
      <c r="D94" s="124" t="s">
        <v>289</v>
      </c>
      <c r="E94" s="109">
        <v>3</v>
      </c>
      <c r="F94" s="109" t="s">
        <v>355</v>
      </c>
      <c r="G94" s="110" t="s">
        <v>357</v>
      </c>
    </row>
    <row r="95" spans="1:7" ht="13.7" customHeight="1" thickBot="1" x14ac:dyDescent="0.45">
      <c r="A95" s="112">
        <f t="shared" si="4"/>
        <v>45303</v>
      </c>
      <c r="B95" s="113"/>
      <c r="C95" s="114"/>
      <c r="D95" s="115"/>
      <c r="E95" s="116"/>
      <c r="F95" s="131"/>
      <c r="G95" s="117"/>
    </row>
    <row r="96" spans="1:7" ht="13.7" customHeight="1" x14ac:dyDescent="0.4">
      <c r="A96" s="128">
        <v>45304</v>
      </c>
      <c r="B96" s="118"/>
      <c r="C96" s="127" t="s">
        <v>343</v>
      </c>
      <c r="D96" s="119" t="s">
        <v>110</v>
      </c>
      <c r="E96" s="120">
        <v>60</v>
      </c>
      <c r="F96" s="120" t="s">
        <v>355</v>
      </c>
      <c r="G96" s="132" t="s">
        <v>356</v>
      </c>
    </row>
    <row r="97" spans="1:8" ht="13.7" customHeight="1" x14ac:dyDescent="0.4">
      <c r="A97" s="105">
        <f t="shared" ref="A97:A113" si="5">A96</f>
        <v>45304</v>
      </c>
      <c r="B97" s="106">
        <f>A97</f>
        <v>45304</v>
      </c>
      <c r="C97" s="122" t="s">
        <v>344</v>
      </c>
      <c r="D97" s="108"/>
      <c r="E97" s="109"/>
      <c r="F97" s="109"/>
      <c r="G97" s="110"/>
    </row>
    <row r="98" spans="1:8" ht="13.7" customHeight="1" x14ac:dyDescent="0.4">
      <c r="A98" s="105">
        <v>45304</v>
      </c>
      <c r="B98" s="100" t="s">
        <v>345</v>
      </c>
      <c r="C98" s="122" t="s">
        <v>346</v>
      </c>
      <c r="D98" s="108" t="s">
        <v>111</v>
      </c>
      <c r="E98" s="109">
        <v>30</v>
      </c>
      <c r="F98" s="109" t="s">
        <v>355</v>
      </c>
      <c r="G98" s="110" t="s">
        <v>357</v>
      </c>
    </row>
    <row r="99" spans="1:8" ht="13.7" customHeight="1" x14ac:dyDescent="0.4">
      <c r="A99" s="105">
        <v>45304</v>
      </c>
      <c r="B99" s="100" t="s">
        <v>347</v>
      </c>
      <c r="C99" s="122" t="s">
        <v>348</v>
      </c>
      <c r="D99" s="108" t="s">
        <v>112</v>
      </c>
      <c r="E99" s="109">
        <v>45</v>
      </c>
      <c r="F99" s="109" t="s">
        <v>355</v>
      </c>
      <c r="G99" s="110" t="s">
        <v>356</v>
      </c>
    </row>
    <row r="100" spans="1:8" ht="13.7" customHeight="1" x14ac:dyDescent="0.4">
      <c r="A100" s="105">
        <v>45304</v>
      </c>
      <c r="B100" s="100"/>
      <c r="C100" s="122" t="s">
        <v>349</v>
      </c>
      <c r="D100" s="108" t="s">
        <v>113</v>
      </c>
      <c r="E100" s="109">
        <v>15</v>
      </c>
      <c r="F100" s="109" t="s">
        <v>355</v>
      </c>
      <c r="G100" s="110" t="s">
        <v>357</v>
      </c>
    </row>
    <row r="101" spans="1:8" ht="13.7" customHeight="1" x14ac:dyDescent="0.4">
      <c r="A101" s="105">
        <f t="shared" si="5"/>
        <v>45304</v>
      </c>
      <c r="B101" s="100" t="s">
        <v>350</v>
      </c>
      <c r="C101" s="123"/>
      <c r="D101" s="108"/>
      <c r="E101" s="109"/>
      <c r="F101" s="109"/>
      <c r="G101" s="110"/>
      <c r="H101" s="82"/>
    </row>
    <row r="102" spans="1:8" ht="13.7" customHeight="1" x14ac:dyDescent="0.4">
      <c r="A102" s="105">
        <v>45304</v>
      </c>
      <c r="B102" s="100" t="s">
        <v>351</v>
      </c>
      <c r="C102" s="123" t="s">
        <v>352</v>
      </c>
      <c r="D102" s="108" t="s">
        <v>261</v>
      </c>
      <c r="E102" s="109">
        <v>30</v>
      </c>
      <c r="F102" s="109" t="s">
        <v>355</v>
      </c>
      <c r="G102" s="110" t="s">
        <v>357</v>
      </c>
    </row>
    <row r="103" spans="1:8" ht="13.7" customHeight="1" x14ac:dyDescent="0.4">
      <c r="A103" s="105">
        <f t="shared" si="5"/>
        <v>45304</v>
      </c>
      <c r="B103" s="100"/>
      <c r="C103" s="122" t="s">
        <v>353</v>
      </c>
      <c r="D103" s="108"/>
      <c r="E103" s="109"/>
      <c r="F103" s="109"/>
      <c r="G103" s="110"/>
    </row>
    <row r="104" spans="1:8" ht="13.7" customHeight="1" thickBot="1" x14ac:dyDescent="0.45">
      <c r="A104" s="112">
        <f t="shared" si="5"/>
        <v>45304</v>
      </c>
      <c r="B104" s="113"/>
      <c r="C104" s="114"/>
      <c r="D104" s="115"/>
      <c r="E104" s="116"/>
      <c r="F104" s="116"/>
      <c r="G104" s="117"/>
    </row>
    <row r="105" spans="1:8" ht="13.7" customHeight="1" x14ac:dyDescent="0.4">
      <c r="A105" s="128">
        <v>45304</v>
      </c>
      <c r="B105" s="118"/>
      <c r="C105" s="127" t="s">
        <v>343</v>
      </c>
      <c r="D105" s="119" t="s">
        <v>114</v>
      </c>
      <c r="E105" s="120">
        <v>1</v>
      </c>
      <c r="F105" s="120" t="s">
        <v>362</v>
      </c>
      <c r="G105" s="132" t="s">
        <v>363</v>
      </c>
    </row>
    <row r="106" spans="1:8" ht="13.7" customHeight="1" x14ac:dyDescent="0.4">
      <c r="A106" s="105">
        <v>45304</v>
      </c>
      <c r="B106" s="106">
        <f>A106</f>
        <v>45304</v>
      </c>
      <c r="C106" s="122" t="s">
        <v>344</v>
      </c>
      <c r="D106" s="108" t="s">
        <v>115</v>
      </c>
      <c r="E106" s="133">
        <v>15</v>
      </c>
      <c r="F106" s="109" t="s">
        <v>355</v>
      </c>
      <c r="G106" s="110" t="s">
        <v>357</v>
      </c>
    </row>
    <row r="107" spans="1:8" ht="13.7" customHeight="1" x14ac:dyDescent="0.4">
      <c r="A107" s="105">
        <v>45304</v>
      </c>
      <c r="B107" s="100" t="s">
        <v>345</v>
      </c>
      <c r="C107" s="122" t="s">
        <v>346</v>
      </c>
      <c r="D107" s="108" t="s">
        <v>116</v>
      </c>
      <c r="E107" s="109">
        <v>30</v>
      </c>
      <c r="F107" s="109" t="s">
        <v>355</v>
      </c>
      <c r="G107" s="110" t="s">
        <v>357</v>
      </c>
    </row>
    <row r="108" spans="1:8" ht="13.7" customHeight="1" x14ac:dyDescent="0.4">
      <c r="A108" s="105">
        <v>45304</v>
      </c>
      <c r="B108" s="100" t="s">
        <v>347</v>
      </c>
      <c r="C108" s="122" t="s">
        <v>348</v>
      </c>
      <c r="D108" s="108" t="s">
        <v>117</v>
      </c>
      <c r="E108" s="109">
        <v>1</v>
      </c>
      <c r="F108" s="109" t="s">
        <v>366</v>
      </c>
      <c r="G108" s="110" t="s">
        <v>367</v>
      </c>
    </row>
    <row r="109" spans="1:8" ht="13.7" customHeight="1" x14ac:dyDescent="0.4">
      <c r="A109" s="105">
        <v>45304</v>
      </c>
      <c r="B109" s="100"/>
      <c r="C109" s="122" t="s">
        <v>349</v>
      </c>
      <c r="D109" s="108" t="s">
        <v>118</v>
      </c>
      <c r="E109" s="109">
        <v>15</v>
      </c>
      <c r="F109" s="109" t="s">
        <v>355</v>
      </c>
      <c r="G109" s="110" t="s">
        <v>357</v>
      </c>
    </row>
    <row r="110" spans="1:8" ht="13.7" customHeight="1" x14ac:dyDescent="0.4">
      <c r="A110" s="105">
        <f t="shared" si="5"/>
        <v>45304</v>
      </c>
      <c r="B110" s="100" t="s">
        <v>354</v>
      </c>
      <c r="C110" s="123"/>
      <c r="D110" s="108"/>
      <c r="E110" s="109"/>
      <c r="F110" s="109"/>
      <c r="G110" s="110"/>
    </row>
    <row r="111" spans="1:8" ht="13.7" customHeight="1" x14ac:dyDescent="0.4">
      <c r="A111" s="105">
        <v>45304</v>
      </c>
      <c r="B111" s="100" t="s">
        <v>351</v>
      </c>
      <c r="C111" s="123" t="s">
        <v>352</v>
      </c>
      <c r="D111" s="108" t="s">
        <v>301</v>
      </c>
      <c r="E111" s="129">
        <v>30</v>
      </c>
      <c r="F111" s="129" t="s">
        <v>355</v>
      </c>
      <c r="G111" s="130" t="s">
        <v>357</v>
      </c>
    </row>
    <row r="112" spans="1:8" ht="13.7" customHeight="1" x14ac:dyDescent="0.4">
      <c r="A112" s="105">
        <f t="shared" si="5"/>
        <v>45304</v>
      </c>
      <c r="B112" s="100"/>
      <c r="C112" s="122" t="s">
        <v>353</v>
      </c>
      <c r="D112" s="124"/>
      <c r="E112" s="109"/>
      <c r="F112" s="109"/>
      <c r="G112" s="110"/>
    </row>
    <row r="113" spans="1:7" ht="13.7" customHeight="1" thickBot="1" x14ac:dyDescent="0.45">
      <c r="A113" s="112">
        <f t="shared" si="5"/>
        <v>45304</v>
      </c>
      <c r="B113" s="113"/>
      <c r="C113" s="114"/>
      <c r="D113" s="115"/>
      <c r="E113" s="116"/>
      <c r="F113" s="116"/>
      <c r="G113" s="117"/>
    </row>
    <row r="114" spans="1:7" ht="13.7" customHeight="1" x14ac:dyDescent="0.4">
      <c r="A114" s="128">
        <v>45305</v>
      </c>
      <c r="B114" s="118"/>
      <c r="C114" s="127" t="s">
        <v>343</v>
      </c>
      <c r="D114" s="119" t="s">
        <v>119</v>
      </c>
      <c r="E114" s="120">
        <v>1</v>
      </c>
      <c r="F114" s="120" t="s">
        <v>358</v>
      </c>
      <c r="G114" s="132" t="s">
        <v>368</v>
      </c>
    </row>
    <row r="115" spans="1:7" ht="13.7" customHeight="1" x14ac:dyDescent="0.4">
      <c r="A115" s="105">
        <v>45305</v>
      </c>
      <c r="B115" s="106">
        <f>A115</f>
        <v>45305</v>
      </c>
      <c r="C115" s="122" t="s">
        <v>344</v>
      </c>
      <c r="D115" s="108" t="s">
        <v>120</v>
      </c>
      <c r="E115" s="109">
        <v>10</v>
      </c>
      <c r="F115" s="109" t="s">
        <v>355</v>
      </c>
      <c r="G115" s="110" t="s">
        <v>357</v>
      </c>
    </row>
    <row r="116" spans="1:7" ht="13.7" customHeight="1" x14ac:dyDescent="0.4">
      <c r="A116" s="105">
        <v>45305</v>
      </c>
      <c r="B116" s="100" t="s">
        <v>345</v>
      </c>
      <c r="C116" s="122" t="s">
        <v>346</v>
      </c>
      <c r="D116" s="108" t="s">
        <v>121</v>
      </c>
      <c r="E116" s="109">
        <v>30</v>
      </c>
      <c r="F116" s="109" t="s">
        <v>355</v>
      </c>
      <c r="G116" s="110" t="s">
        <v>357</v>
      </c>
    </row>
    <row r="117" spans="1:7" ht="13.7" customHeight="1" x14ac:dyDescent="0.4">
      <c r="A117" s="105">
        <v>45305</v>
      </c>
      <c r="B117" s="100" t="s">
        <v>347</v>
      </c>
      <c r="C117" s="122" t="s">
        <v>348</v>
      </c>
      <c r="D117" s="108" t="s">
        <v>122</v>
      </c>
      <c r="E117" s="109">
        <v>45</v>
      </c>
      <c r="F117" s="109" t="s">
        <v>355</v>
      </c>
      <c r="G117" s="110" t="s">
        <v>356</v>
      </c>
    </row>
    <row r="118" spans="1:7" ht="13.7" customHeight="1" x14ac:dyDescent="0.4">
      <c r="A118" s="105">
        <v>45305</v>
      </c>
      <c r="B118" s="100"/>
      <c r="C118" s="122" t="s">
        <v>349</v>
      </c>
      <c r="D118" s="108" t="s">
        <v>123</v>
      </c>
      <c r="E118" s="109">
        <v>15</v>
      </c>
      <c r="F118" s="109" t="s">
        <v>355</v>
      </c>
      <c r="G118" s="110" t="s">
        <v>357</v>
      </c>
    </row>
    <row r="119" spans="1:7" ht="13.7" customHeight="1" x14ac:dyDescent="0.4">
      <c r="A119" s="105">
        <f t="shared" ref="A119:A131" si="6">A118</f>
        <v>45305</v>
      </c>
      <c r="B119" s="100" t="s">
        <v>350</v>
      </c>
      <c r="C119" s="123"/>
      <c r="D119" s="108"/>
      <c r="E119" s="109"/>
      <c r="F119" s="109"/>
      <c r="G119" s="110"/>
    </row>
    <row r="120" spans="1:7" ht="13.7" customHeight="1" x14ac:dyDescent="0.4">
      <c r="A120" s="105">
        <v>45305</v>
      </c>
      <c r="B120" s="100" t="s">
        <v>351</v>
      </c>
      <c r="C120" s="123" t="s">
        <v>352</v>
      </c>
      <c r="D120" s="108" t="s">
        <v>302</v>
      </c>
      <c r="E120" s="109">
        <v>30</v>
      </c>
      <c r="F120" s="109" t="s">
        <v>355</v>
      </c>
      <c r="G120" s="110" t="s">
        <v>357</v>
      </c>
    </row>
    <row r="121" spans="1:7" ht="13.7" customHeight="1" x14ac:dyDescent="0.4">
      <c r="A121" s="105">
        <v>45305</v>
      </c>
      <c r="B121" s="100"/>
      <c r="C121" s="122" t="s">
        <v>353</v>
      </c>
      <c r="D121" s="124" t="s">
        <v>285</v>
      </c>
      <c r="E121" s="109">
        <v>3</v>
      </c>
      <c r="F121" s="109" t="s">
        <v>355</v>
      </c>
      <c r="G121" s="110" t="s">
        <v>357</v>
      </c>
    </row>
    <row r="122" spans="1:7" ht="13.7" customHeight="1" thickBot="1" x14ac:dyDescent="0.45">
      <c r="A122" s="112">
        <f t="shared" si="6"/>
        <v>45305</v>
      </c>
      <c r="B122" s="113"/>
      <c r="C122" s="114"/>
      <c r="D122" s="115"/>
      <c r="E122" s="116"/>
      <c r="F122" s="116"/>
      <c r="G122" s="117"/>
    </row>
    <row r="123" spans="1:7" ht="13.7" customHeight="1" x14ac:dyDescent="0.4">
      <c r="A123" s="128">
        <v>45305</v>
      </c>
      <c r="B123" s="118"/>
      <c r="C123" s="127" t="s">
        <v>343</v>
      </c>
      <c r="D123" s="119" t="s">
        <v>124</v>
      </c>
      <c r="E123" s="120">
        <v>1</v>
      </c>
      <c r="F123" s="120" t="s">
        <v>358</v>
      </c>
      <c r="G123" s="132" t="s">
        <v>368</v>
      </c>
    </row>
    <row r="124" spans="1:7" ht="13.7" customHeight="1" x14ac:dyDescent="0.4">
      <c r="A124" s="105">
        <v>45305</v>
      </c>
      <c r="B124" s="106">
        <f>A124</f>
        <v>45305</v>
      </c>
      <c r="C124" s="122" t="s">
        <v>344</v>
      </c>
      <c r="D124" s="108" t="s">
        <v>125</v>
      </c>
      <c r="E124" s="109">
        <v>10</v>
      </c>
      <c r="F124" s="109" t="s">
        <v>355</v>
      </c>
      <c r="G124" s="110" t="s">
        <v>357</v>
      </c>
    </row>
    <row r="125" spans="1:7" ht="13.7" customHeight="1" x14ac:dyDescent="0.4">
      <c r="A125" s="105">
        <v>45305</v>
      </c>
      <c r="B125" s="100" t="s">
        <v>345</v>
      </c>
      <c r="C125" s="122" t="s">
        <v>346</v>
      </c>
      <c r="D125" s="108" t="s">
        <v>126</v>
      </c>
      <c r="E125" s="109">
        <v>30</v>
      </c>
      <c r="F125" s="109" t="s">
        <v>355</v>
      </c>
      <c r="G125" s="110" t="s">
        <v>357</v>
      </c>
    </row>
    <row r="126" spans="1:7" ht="13.7" customHeight="1" x14ac:dyDescent="0.4">
      <c r="A126" s="105">
        <v>45305</v>
      </c>
      <c r="B126" s="100" t="s">
        <v>347</v>
      </c>
      <c r="C126" s="122" t="s">
        <v>348</v>
      </c>
      <c r="D126" s="108" t="s">
        <v>127</v>
      </c>
      <c r="E126" s="109">
        <v>1</v>
      </c>
      <c r="F126" s="109" t="s">
        <v>366</v>
      </c>
      <c r="G126" s="110" t="s">
        <v>367</v>
      </c>
    </row>
    <row r="127" spans="1:7" ht="13.7" customHeight="1" x14ac:dyDescent="0.4">
      <c r="A127" s="105">
        <v>45305</v>
      </c>
      <c r="B127" s="100"/>
      <c r="C127" s="122" t="s">
        <v>349</v>
      </c>
      <c r="D127" s="108" t="s">
        <v>128</v>
      </c>
      <c r="E127" s="109">
        <v>15</v>
      </c>
      <c r="F127" s="109" t="s">
        <v>355</v>
      </c>
      <c r="G127" s="110" t="s">
        <v>357</v>
      </c>
    </row>
    <row r="128" spans="1:7" ht="13.7" customHeight="1" x14ac:dyDescent="0.4">
      <c r="A128" s="105">
        <f t="shared" si="6"/>
        <v>45305</v>
      </c>
      <c r="B128" s="100" t="s">
        <v>354</v>
      </c>
      <c r="C128" s="123"/>
      <c r="D128" s="108"/>
      <c r="E128" s="109"/>
      <c r="F128" s="109"/>
      <c r="G128" s="110"/>
    </row>
    <row r="129" spans="1:7" ht="13.7" customHeight="1" x14ac:dyDescent="0.4">
      <c r="A129" s="105">
        <v>45305</v>
      </c>
      <c r="B129" s="100" t="s">
        <v>351</v>
      </c>
      <c r="C129" s="123" t="s">
        <v>352</v>
      </c>
      <c r="D129" s="108" t="s">
        <v>303</v>
      </c>
      <c r="E129" s="109">
        <v>1</v>
      </c>
      <c r="F129" s="109" t="s">
        <v>370</v>
      </c>
      <c r="G129" s="110" t="s">
        <v>359</v>
      </c>
    </row>
    <row r="130" spans="1:7" ht="13.7" customHeight="1" x14ac:dyDescent="0.4">
      <c r="A130" s="105">
        <f t="shared" si="6"/>
        <v>45305</v>
      </c>
      <c r="B130" s="100"/>
      <c r="C130" s="122" t="s">
        <v>353</v>
      </c>
      <c r="D130" s="124"/>
      <c r="E130" s="109"/>
      <c r="F130" s="109"/>
      <c r="G130" s="110"/>
    </row>
    <row r="131" spans="1:7" ht="13.7" customHeight="1" thickBot="1" x14ac:dyDescent="0.45">
      <c r="A131" s="112">
        <f t="shared" si="6"/>
        <v>45305</v>
      </c>
      <c r="B131" s="113"/>
      <c r="C131" s="114"/>
      <c r="D131" s="115"/>
      <c r="E131" s="116"/>
      <c r="F131" s="116"/>
      <c r="G131" s="117"/>
    </row>
  </sheetData>
  <phoneticPr fontId="3"/>
  <conditionalFormatting sqref="A1:F2">
    <cfRule type="cellIs" dxfId="21" priority="1" stopIfTrue="1" operator="equal">
      <formula>0</formula>
    </cfRule>
    <cfRule type="expression" dxfId="20" priority="2" stopIfTrue="1">
      <formula>ISERROR(A1)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fitToHeight="0" orientation="portrait" errors="blank" r:id="rId1"/>
  <headerFooter alignWithMargins="0">
    <oddFooter>&amp;P ページ&amp;R&amp;F</oddFooter>
  </headerFooter>
  <rowBreaks count="1" manualBreakCount="1">
    <brk id="6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1A2E-B99D-47CD-907F-58F7D794DFBE}">
  <sheetPr codeName="Sheet8">
    <tabColor rgb="FF92D050"/>
    <pageSetUpPr fitToPage="1"/>
  </sheetPr>
  <dimension ref="A1:H131"/>
  <sheetViews>
    <sheetView view="pageBreakPreview" zoomScaleNormal="100" zoomScaleSheetLayoutView="100" workbookViewId="0"/>
  </sheetViews>
  <sheetFormatPr defaultColWidth="9" defaultRowHeight="13.5" x14ac:dyDescent="0.4"/>
  <cols>
    <col min="1" max="1" width="9.375" style="77" customWidth="1"/>
    <col min="2" max="2" width="2.875" style="77" customWidth="1"/>
    <col min="3" max="3" width="7.125" style="78" customWidth="1"/>
    <col min="4" max="4" width="26.625" style="79" customWidth="1"/>
    <col min="5" max="5" width="5.125" style="77" bestFit="1" customWidth="1"/>
    <col min="6" max="6" width="8.75" style="77" bestFit="1" customWidth="1"/>
    <col min="7" max="7" width="12.125" style="77" customWidth="1"/>
    <col min="8" max="8" width="1.625" style="77" customWidth="1"/>
    <col min="9" max="16384" width="9" style="77"/>
  </cols>
  <sheetData>
    <row r="1" spans="1:7" ht="12.6" customHeight="1" x14ac:dyDescent="0.4"/>
    <row r="2" spans="1:7" ht="20.45" customHeight="1" x14ac:dyDescent="0.4">
      <c r="A2" s="91" t="s">
        <v>920</v>
      </c>
      <c r="B2" s="92"/>
      <c r="D2" s="93"/>
    </row>
    <row r="3" spans="1:7" ht="12.95" customHeight="1" x14ac:dyDescent="0.4">
      <c r="G3" s="80"/>
    </row>
    <row r="4" spans="1:7" ht="12.95" customHeight="1" thickBot="1" x14ac:dyDescent="0.45"/>
    <row r="5" spans="1:7" ht="14.25" customHeight="1" thickBot="1" x14ac:dyDescent="0.45">
      <c r="A5" s="94" t="s">
        <v>339</v>
      </c>
      <c r="B5" s="95"/>
      <c r="C5" s="96"/>
      <c r="D5" s="96" t="s">
        <v>340</v>
      </c>
      <c r="E5" s="97">
        <v>1</v>
      </c>
      <c r="F5" s="95" t="s">
        <v>341</v>
      </c>
      <c r="G5" s="98" t="s">
        <v>342</v>
      </c>
    </row>
    <row r="6" spans="1:7" ht="13.7" customHeight="1" x14ac:dyDescent="0.4">
      <c r="A6" s="99">
        <v>45306</v>
      </c>
      <c r="B6" s="100"/>
      <c r="C6" s="101" t="s">
        <v>343</v>
      </c>
      <c r="D6" s="102" t="s">
        <v>130</v>
      </c>
      <c r="E6" s="103">
        <v>1</v>
      </c>
      <c r="F6" s="103" t="s">
        <v>358</v>
      </c>
      <c r="G6" s="104" t="s">
        <v>368</v>
      </c>
    </row>
    <row r="7" spans="1:7" ht="13.7" customHeight="1" x14ac:dyDescent="0.4">
      <c r="A7" s="105">
        <v>45306</v>
      </c>
      <c r="B7" s="106">
        <f>A7</f>
        <v>45306</v>
      </c>
      <c r="C7" s="107" t="s">
        <v>344</v>
      </c>
      <c r="D7" s="108" t="s">
        <v>131</v>
      </c>
      <c r="E7" s="109">
        <v>10</v>
      </c>
      <c r="F7" s="109" t="s">
        <v>355</v>
      </c>
      <c r="G7" s="110" t="s">
        <v>357</v>
      </c>
    </row>
    <row r="8" spans="1:7" ht="13.7" customHeight="1" x14ac:dyDescent="0.4">
      <c r="A8" s="105">
        <v>45306</v>
      </c>
      <c r="B8" s="100" t="s">
        <v>345</v>
      </c>
      <c r="C8" s="107" t="s">
        <v>346</v>
      </c>
      <c r="D8" s="108" t="s">
        <v>132</v>
      </c>
      <c r="E8" s="109">
        <v>30</v>
      </c>
      <c r="F8" s="109" t="s">
        <v>355</v>
      </c>
      <c r="G8" s="110" t="s">
        <v>357</v>
      </c>
    </row>
    <row r="9" spans="1:7" ht="13.7" customHeight="1" x14ac:dyDescent="0.4">
      <c r="A9" s="105">
        <v>45306</v>
      </c>
      <c r="B9" s="100" t="s">
        <v>347</v>
      </c>
      <c r="C9" s="107" t="s">
        <v>348</v>
      </c>
      <c r="D9" s="108" t="s">
        <v>133</v>
      </c>
      <c r="E9" s="109">
        <v>45</v>
      </c>
      <c r="F9" s="109" t="s">
        <v>355</v>
      </c>
      <c r="G9" s="110" t="s">
        <v>356</v>
      </c>
    </row>
    <row r="10" spans="1:7" ht="13.7" customHeight="1" x14ac:dyDescent="0.4">
      <c r="A10" s="105">
        <v>45306</v>
      </c>
      <c r="B10" s="100"/>
      <c r="C10" s="107" t="s">
        <v>349</v>
      </c>
      <c r="D10" s="108" t="s">
        <v>134</v>
      </c>
      <c r="E10" s="109">
        <v>15</v>
      </c>
      <c r="F10" s="109" t="s">
        <v>355</v>
      </c>
      <c r="G10" s="110" t="s">
        <v>357</v>
      </c>
    </row>
    <row r="11" spans="1:7" ht="13.7" customHeight="1" x14ac:dyDescent="0.4">
      <c r="A11" s="105">
        <f t="shared" ref="A11:A23" si="0">A10</f>
        <v>45306</v>
      </c>
      <c r="B11" s="100" t="s">
        <v>350</v>
      </c>
      <c r="C11" s="111"/>
      <c r="D11" s="108"/>
      <c r="E11" s="109"/>
      <c r="F11" s="109"/>
      <c r="G11" s="110"/>
    </row>
    <row r="12" spans="1:7" ht="13.7" customHeight="1" x14ac:dyDescent="0.4">
      <c r="A12" s="105">
        <v>45306</v>
      </c>
      <c r="B12" s="100" t="s">
        <v>351</v>
      </c>
      <c r="C12" s="111" t="s">
        <v>352</v>
      </c>
      <c r="D12" s="108" t="s">
        <v>305</v>
      </c>
      <c r="E12" s="109">
        <v>30</v>
      </c>
      <c r="F12" s="109" t="s">
        <v>355</v>
      </c>
      <c r="G12" s="110" t="s">
        <v>357</v>
      </c>
    </row>
    <row r="13" spans="1:7" ht="13.7" customHeight="1" x14ac:dyDescent="0.4">
      <c r="A13" s="105">
        <v>45306</v>
      </c>
      <c r="B13" s="100"/>
      <c r="C13" s="107" t="s">
        <v>353</v>
      </c>
      <c r="D13" s="108" t="s">
        <v>289</v>
      </c>
      <c r="E13" s="109">
        <v>3</v>
      </c>
      <c r="F13" s="109" t="s">
        <v>355</v>
      </c>
      <c r="G13" s="110" t="s">
        <v>357</v>
      </c>
    </row>
    <row r="14" spans="1:7" ht="13.7" customHeight="1" thickBot="1" x14ac:dyDescent="0.45">
      <c r="A14" s="112">
        <f t="shared" si="0"/>
        <v>45306</v>
      </c>
      <c r="B14" s="113"/>
      <c r="C14" s="114"/>
      <c r="D14" s="115"/>
      <c r="E14" s="116"/>
      <c r="F14" s="116"/>
      <c r="G14" s="117"/>
    </row>
    <row r="15" spans="1:7" ht="13.7" customHeight="1" x14ac:dyDescent="0.4">
      <c r="A15" s="99">
        <v>45306</v>
      </c>
      <c r="B15" s="118"/>
      <c r="C15" s="101" t="s">
        <v>343</v>
      </c>
      <c r="D15" s="119" t="s">
        <v>135</v>
      </c>
      <c r="E15" s="120">
        <v>60</v>
      </c>
      <c r="F15" s="120" t="s">
        <v>355</v>
      </c>
      <c r="G15" s="110" t="s">
        <v>356</v>
      </c>
    </row>
    <row r="16" spans="1:7" ht="13.7" customHeight="1" x14ac:dyDescent="0.4">
      <c r="A16" s="105">
        <f t="shared" si="0"/>
        <v>45306</v>
      </c>
      <c r="B16" s="106">
        <f>A16</f>
        <v>45306</v>
      </c>
      <c r="C16" s="107" t="s">
        <v>344</v>
      </c>
      <c r="D16" s="108"/>
      <c r="E16" s="109"/>
      <c r="F16" s="109"/>
      <c r="G16" s="110"/>
    </row>
    <row r="17" spans="1:7" ht="13.7" customHeight="1" x14ac:dyDescent="0.4">
      <c r="A17" s="105">
        <v>45306</v>
      </c>
      <c r="B17" s="100" t="s">
        <v>345</v>
      </c>
      <c r="C17" s="107" t="s">
        <v>346</v>
      </c>
      <c r="D17" s="108" t="s">
        <v>136</v>
      </c>
      <c r="E17" s="109">
        <v>30</v>
      </c>
      <c r="F17" s="109" t="s">
        <v>355</v>
      </c>
      <c r="G17" s="110" t="s">
        <v>357</v>
      </c>
    </row>
    <row r="18" spans="1:7" ht="13.7" customHeight="1" x14ac:dyDescent="0.4">
      <c r="A18" s="105">
        <v>45306</v>
      </c>
      <c r="B18" s="100" t="s">
        <v>347</v>
      </c>
      <c r="C18" s="107" t="s">
        <v>348</v>
      </c>
      <c r="D18" s="108" t="s">
        <v>137</v>
      </c>
      <c r="E18" s="109">
        <v>45</v>
      </c>
      <c r="F18" s="109" t="s">
        <v>355</v>
      </c>
      <c r="G18" s="110" t="s">
        <v>356</v>
      </c>
    </row>
    <row r="19" spans="1:7" ht="13.7" customHeight="1" x14ac:dyDescent="0.4">
      <c r="A19" s="105">
        <v>45306</v>
      </c>
      <c r="B19" s="100"/>
      <c r="C19" s="107" t="s">
        <v>349</v>
      </c>
      <c r="D19" s="108" t="s">
        <v>138</v>
      </c>
      <c r="E19" s="109">
        <v>15</v>
      </c>
      <c r="F19" s="109" t="s">
        <v>355</v>
      </c>
      <c r="G19" s="110" t="s">
        <v>357</v>
      </c>
    </row>
    <row r="20" spans="1:7" ht="13.7" customHeight="1" x14ac:dyDescent="0.4">
      <c r="A20" s="105">
        <f t="shared" si="0"/>
        <v>45306</v>
      </c>
      <c r="B20" s="100" t="s">
        <v>354</v>
      </c>
      <c r="C20" s="111"/>
      <c r="D20" s="108"/>
      <c r="E20" s="109"/>
      <c r="F20" s="109"/>
      <c r="G20" s="110"/>
    </row>
    <row r="21" spans="1:7" ht="13.7" customHeight="1" x14ac:dyDescent="0.4">
      <c r="A21" s="105">
        <v>45306</v>
      </c>
      <c r="B21" s="100" t="s">
        <v>351</v>
      </c>
      <c r="C21" s="111" t="s">
        <v>352</v>
      </c>
      <c r="D21" s="108" t="s">
        <v>306</v>
      </c>
      <c r="E21" s="109">
        <v>2</v>
      </c>
      <c r="F21" s="109" t="s">
        <v>370</v>
      </c>
      <c r="G21" s="110" t="s">
        <v>371</v>
      </c>
    </row>
    <row r="22" spans="1:7" ht="13.7" customHeight="1" x14ac:dyDescent="0.4">
      <c r="A22" s="105">
        <f t="shared" si="0"/>
        <v>45306</v>
      </c>
      <c r="B22" s="100"/>
      <c r="C22" s="107" t="s">
        <v>353</v>
      </c>
      <c r="D22" s="81"/>
      <c r="E22" s="109"/>
      <c r="F22" s="109"/>
      <c r="G22" s="110"/>
    </row>
    <row r="23" spans="1:7" ht="13.7" customHeight="1" thickBot="1" x14ac:dyDescent="0.45">
      <c r="A23" s="112">
        <f t="shared" si="0"/>
        <v>45306</v>
      </c>
      <c r="B23" s="113"/>
      <c r="C23" s="114"/>
      <c r="D23" s="115"/>
      <c r="E23" s="116"/>
      <c r="F23" s="116"/>
      <c r="G23" s="117"/>
    </row>
    <row r="24" spans="1:7" ht="13.7" customHeight="1" x14ac:dyDescent="0.4">
      <c r="A24" s="99">
        <v>45307</v>
      </c>
      <c r="B24" s="100"/>
      <c r="C24" s="121" t="s">
        <v>343</v>
      </c>
      <c r="D24" s="102" t="s">
        <v>139</v>
      </c>
      <c r="E24" s="120">
        <v>1</v>
      </c>
      <c r="F24" s="120" t="s">
        <v>364</v>
      </c>
      <c r="G24" s="110" t="s">
        <v>365</v>
      </c>
    </row>
    <row r="25" spans="1:7" ht="13.7" customHeight="1" x14ac:dyDescent="0.4">
      <c r="A25" s="99">
        <f t="shared" ref="A25:A41" si="1">A24</f>
        <v>45307</v>
      </c>
      <c r="B25" s="106">
        <f>A25</f>
        <v>45307</v>
      </c>
      <c r="C25" s="122" t="s">
        <v>344</v>
      </c>
      <c r="D25" s="108"/>
      <c r="E25" s="109"/>
      <c r="F25" s="109"/>
      <c r="G25" s="110"/>
    </row>
    <row r="26" spans="1:7" ht="13.7" customHeight="1" x14ac:dyDescent="0.4">
      <c r="A26" s="99">
        <v>45307</v>
      </c>
      <c r="B26" s="100" t="s">
        <v>345</v>
      </c>
      <c r="C26" s="122" t="s">
        <v>346</v>
      </c>
      <c r="D26" s="108" t="s">
        <v>140</v>
      </c>
      <c r="E26" s="109">
        <v>30</v>
      </c>
      <c r="F26" s="109" t="s">
        <v>355</v>
      </c>
      <c r="G26" s="110" t="s">
        <v>357</v>
      </c>
    </row>
    <row r="27" spans="1:7" ht="13.7" customHeight="1" x14ac:dyDescent="0.4">
      <c r="A27" s="99">
        <v>45307</v>
      </c>
      <c r="B27" s="100" t="s">
        <v>347</v>
      </c>
      <c r="C27" s="122" t="s">
        <v>348</v>
      </c>
      <c r="D27" s="108" t="s">
        <v>141</v>
      </c>
      <c r="E27" s="109">
        <v>45</v>
      </c>
      <c r="F27" s="109" t="s">
        <v>355</v>
      </c>
      <c r="G27" s="110" t="s">
        <v>356</v>
      </c>
    </row>
    <row r="28" spans="1:7" ht="13.7" customHeight="1" x14ac:dyDescent="0.4">
      <c r="A28" s="99">
        <v>45307</v>
      </c>
      <c r="B28" s="100"/>
      <c r="C28" s="122" t="s">
        <v>349</v>
      </c>
      <c r="D28" s="108" t="s">
        <v>142</v>
      </c>
      <c r="E28" s="109">
        <v>15</v>
      </c>
      <c r="F28" s="109" t="s">
        <v>355</v>
      </c>
      <c r="G28" s="110" t="s">
        <v>357</v>
      </c>
    </row>
    <row r="29" spans="1:7" ht="13.7" customHeight="1" x14ac:dyDescent="0.4">
      <c r="A29" s="99">
        <f t="shared" si="1"/>
        <v>45307</v>
      </c>
      <c r="B29" s="100" t="s">
        <v>350</v>
      </c>
      <c r="C29" s="123"/>
      <c r="D29" s="108"/>
      <c r="E29" s="109"/>
      <c r="F29" s="109"/>
      <c r="G29" s="110"/>
    </row>
    <row r="30" spans="1:7" ht="13.7" customHeight="1" x14ac:dyDescent="0.4">
      <c r="A30" s="99">
        <v>45307</v>
      </c>
      <c r="B30" s="100" t="s">
        <v>351</v>
      </c>
      <c r="C30" s="123" t="s">
        <v>352</v>
      </c>
      <c r="D30" s="108" t="s">
        <v>307</v>
      </c>
      <c r="E30" s="109">
        <v>30</v>
      </c>
      <c r="F30" s="109" t="s">
        <v>355</v>
      </c>
      <c r="G30" s="110" t="s">
        <v>357</v>
      </c>
    </row>
    <row r="31" spans="1:7" ht="13.7" customHeight="1" x14ac:dyDescent="0.4">
      <c r="A31" s="99">
        <f t="shared" si="1"/>
        <v>45307</v>
      </c>
      <c r="B31" s="100"/>
      <c r="C31" s="122" t="s">
        <v>353</v>
      </c>
      <c r="D31" s="124"/>
      <c r="E31" s="125"/>
      <c r="F31" s="125"/>
      <c r="G31" s="126"/>
    </row>
    <row r="32" spans="1:7" ht="13.7" customHeight="1" thickBot="1" x14ac:dyDescent="0.45">
      <c r="A32" s="112">
        <f t="shared" si="1"/>
        <v>45307</v>
      </c>
      <c r="B32" s="113"/>
      <c r="C32" s="114"/>
      <c r="D32" s="115"/>
      <c r="E32" s="116"/>
      <c r="F32" s="116"/>
      <c r="G32" s="117"/>
    </row>
    <row r="33" spans="1:7" ht="13.7" customHeight="1" x14ac:dyDescent="0.4">
      <c r="A33" s="99">
        <v>45307</v>
      </c>
      <c r="B33" s="118"/>
      <c r="C33" s="127" t="s">
        <v>343</v>
      </c>
      <c r="D33" s="119" t="s">
        <v>143</v>
      </c>
      <c r="E33" s="103">
        <v>60</v>
      </c>
      <c r="F33" s="103" t="s">
        <v>355</v>
      </c>
      <c r="G33" s="110" t="s">
        <v>356</v>
      </c>
    </row>
    <row r="34" spans="1:7" ht="13.7" customHeight="1" x14ac:dyDescent="0.4">
      <c r="A34" s="99">
        <f t="shared" si="1"/>
        <v>45307</v>
      </c>
      <c r="B34" s="106">
        <f>A34</f>
        <v>45307</v>
      </c>
      <c r="C34" s="122" t="s">
        <v>344</v>
      </c>
      <c r="D34" s="108"/>
      <c r="E34" s="109"/>
      <c r="F34" s="109"/>
      <c r="G34" s="110"/>
    </row>
    <row r="35" spans="1:7" ht="13.7" customHeight="1" x14ac:dyDescent="0.4">
      <c r="A35" s="99">
        <v>45307</v>
      </c>
      <c r="B35" s="100" t="s">
        <v>345</v>
      </c>
      <c r="C35" s="122" t="s">
        <v>346</v>
      </c>
      <c r="D35" s="108" t="s">
        <v>144</v>
      </c>
      <c r="E35" s="109">
        <v>1</v>
      </c>
      <c r="F35" s="109" t="s">
        <v>370</v>
      </c>
      <c r="G35" s="110" t="s">
        <v>359</v>
      </c>
    </row>
    <row r="36" spans="1:7" ht="13.7" customHeight="1" x14ac:dyDescent="0.4">
      <c r="A36" s="99">
        <v>45307</v>
      </c>
      <c r="B36" s="100" t="s">
        <v>347</v>
      </c>
      <c r="C36" s="122" t="s">
        <v>348</v>
      </c>
      <c r="D36" s="108" t="s">
        <v>145</v>
      </c>
      <c r="E36" s="109">
        <v>45</v>
      </c>
      <c r="F36" s="109" t="s">
        <v>355</v>
      </c>
      <c r="G36" s="110" t="s">
        <v>356</v>
      </c>
    </row>
    <row r="37" spans="1:7" ht="13.7" customHeight="1" x14ac:dyDescent="0.4">
      <c r="A37" s="99">
        <v>45307</v>
      </c>
      <c r="B37" s="100"/>
      <c r="C37" s="122" t="s">
        <v>349</v>
      </c>
      <c r="D37" s="108" t="s">
        <v>146</v>
      </c>
      <c r="E37" s="109">
        <v>15</v>
      </c>
      <c r="F37" s="109" t="s">
        <v>355</v>
      </c>
      <c r="G37" s="110" t="s">
        <v>357</v>
      </c>
    </row>
    <row r="38" spans="1:7" ht="13.7" customHeight="1" x14ac:dyDescent="0.4">
      <c r="A38" s="99">
        <f t="shared" si="1"/>
        <v>45307</v>
      </c>
      <c r="B38" s="100" t="s">
        <v>354</v>
      </c>
      <c r="C38" s="123"/>
      <c r="D38" s="108"/>
      <c r="E38" s="109"/>
      <c r="F38" s="109"/>
      <c r="G38" s="110"/>
    </row>
    <row r="39" spans="1:7" ht="13.7" customHeight="1" x14ac:dyDescent="0.4">
      <c r="A39" s="99">
        <v>45307</v>
      </c>
      <c r="B39" s="100" t="s">
        <v>351</v>
      </c>
      <c r="C39" s="123" t="s">
        <v>352</v>
      </c>
      <c r="D39" s="108" t="s">
        <v>308</v>
      </c>
      <c r="E39" s="109">
        <v>1</v>
      </c>
      <c r="F39" s="109" t="s">
        <v>370</v>
      </c>
      <c r="G39" s="110" t="s">
        <v>359</v>
      </c>
    </row>
    <row r="40" spans="1:7" ht="13.7" customHeight="1" x14ac:dyDescent="0.4">
      <c r="A40" s="99">
        <f t="shared" si="1"/>
        <v>45307</v>
      </c>
      <c r="B40" s="100"/>
      <c r="C40" s="122" t="s">
        <v>353</v>
      </c>
      <c r="D40" s="108"/>
      <c r="E40" s="109"/>
      <c r="F40" s="109"/>
      <c r="G40" s="110"/>
    </row>
    <row r="41" spans="1:7" ht="13.7" customHeight="1" thickBot="1" x14ac:dyDescent="0.45">
      <c r="A41" s="112">
        <f t="shared" si="1"/>
        <v>45307</v>
      </c>
      <c r="B41" s="113"/>
      <c r="C41" s="114"/>
      <c r="D41" s="115"/>
      <c r="E41" s="116"/>
      <c r="F41" s="116"/>
      <c r="G41" s="117"/>
    </row>
    <row r="42" spans="1:7" ht="13.7" customHeight="1" x14ac:dyDescent="0.4">
      <c r="A42" s="99">
        <v>45308</v>
      </c>
      <c r="B42" s="118"/>
      <c r="C42" s="127" t="s">
        <v>343</v>
      </c>
      <c r="D42" s="119" t="s">
        <v>147</v>
      </c>
      <c r="E42" s="120">
        <v>1</v>
      </c>
      <c r="F42" s="120" t="s">
        <v>358</v>
      </c>
      <c r="G42" s="110" t="s">
        <v>368</v>
      </c>
    </row>
    <row r="43" spans="1:7" ht="13.7" customHeight="1" x14ac:dyDescent="0.4">
      <c r="A43" s="105">
        <v>45308</v>
      </c>
      <c r="B43" s="106">
        <f>A43</f>
        <v>45308</v>
      </c>
      <c r="C43" s="122" t="s">
        <v>344</v>
      </c>
      <c r="D43" s="108" t="s">
        <v>148</v>
      </c>
      <c r="E43" s="109">
        <v>10</v>
      </c>
      <c r="F43" s="109" t="s">
        <v>355</v>
      </c>
      <c r="G43" s="110" t="s">
        <v>357</v>
      </c>
    </row>
    <row r="44" spans="1:7" ht="13.7" customHeight="1" x14ac:dyDescent="0.4">
      <c r="A44" s="105">
        <v>45308</v>
      </c>
      <c r="B44" s="100" t="s">
        <v>345</v>
      </c>
      <c r="C44" s="122" t="s">
        <v>346</v>
      </c>
      <c r="D44" s="108" t="s">
        <v>149</v>
      </c>
      <c r="E44" s="109">
        <v>30</v>
      </c>
      <c r="F44" s="109" t="s">
        <v>355</v>
      </c>
      <c r="G44" s="110" t="s">
        <v>357</v>
      </c>
    </row>
    <row r="45" spans="1:7" ht="13.7" customHeight="1" x14ac:dyDescent="0.4">
      <c r="A45" s="105">
        <v>45308</v>
      </c>
      <c r="B45" s="100" t="s">
        <v>347</v>
      </c>
      <c r="C45" s="122" t="s">
        <v>348</v>
      </c>
      <c r="D45" s="108" t="s">
        <v>150</v>
      </c>
      <c r="E45" s="109">
        <v>45</v>
      </c>
      <c r="F45" s="109" t="s">
        <v>355</v>
      </c>
      <c r="G45" s="110" t="s">
        <v>356</v>
      </c>
    </row>
    <row r="46" spans="1:7" ht="13.7" customHeight="1" x14ac:dyDescent="0.4">
      <c r="A46" s="105">
        <v>45308</v>
      </c>
      <c r="B46" s="100"/>
      <c r="C46" s="122" t="s">
        <v>349</v>
      </c>
      <c r="D46" s="108" t="s">
        <v>151</v>
      </c>
      <c r="E46" s="109">
        <v>1</v>
      </c>
      <c r="F46" s="109" t="s">
        <v>373</v>
      </c>
      <c r="G46" s="110" t="s">
        <v>371</v>
      </c>
    </row>
    <row r="47" spans="1:7" ht="13.7" customHeight="1" x14ac:dyDescent="0.4">
      <c r="A47" s="105">
        <f t="shared" ref="A47:A59" si="2">A46</f>
        <v>45308</v>
      </c>
      <c r="B47" s="100" t="s">
        <v>350</v>
      </c>
      <c r="C47" s="123"/>
      <c r="D47" s="108"/>
      <c r="E47" s="109"/>
      <c r="F47" s="109"/>
      <c r="G47" s="110"/>
    </row>
    <row r="48" spans="1:7" ht="13.7" customHeight="1" x14ac:dyDescent="0.4">
      <c r="A48" s="105">
        <v>45308</v>
      </c>
      <c r="B48" s="100" t="s">
        <v>351</v>
      </c>
      <c r="C48" s="123" t="s">
        <v>352</v>
      </c>
      <c r="D48" s="108" t="s">
        <v>309</v>
      </c>
      <c r="E48" s="109">
        <v>1</v>
      </c>
      <c r="F48" s="109" t="s">
        <v>370</v>
      </c>
      <c r="G48" s="110" t="s">
        <v>359</v>
      </c>
    </row>
    <row r="49" spans="1:7" ht="13.7" customHeight="1" x14ac:dyDescent="0.4">
      <c r="A49" s="105">
        <f t="shared" si="2"/>
        <v>45308</v>
      </c>
      <c r="B49" s="100"/>
      <c r="C49" s="122" t="s">
        <v>353</v>
      </c>
      <c r="D49" s="124"/>
      <c r="E49" s="109"/>
      <c r="F49" s="109"/>
      <c r="G49" s="110"/>
    </row>
    <row r="50" spans="1:7" ht="13.7" customHeight="1" thickBot="1" x14ac:dyDescent="0.45">
      <c r="A50" s="112">
        <f t="shared" si="2"/>
        <v>45308</v>
      </c>
      <c r="B50" s="113"/>
      <c r="C50" s="114"/>
      <c r="D50" s="115"/>
      <c r="E50" s="116"/>
      <c r="F50" s="116"/>
      <c r="G50" s="117"/>
    </row>
    <row r="51" spans="1:7" ht="13.7" customHeight="1" x14ac:dyDescent="0.4">
      <c r="A51" s="99">
        <v>45308</v>
      </c>
      <c r="B51" s="118"/>
      <c r="C51" s="127" t="s">
        <v>343</v>
      </c>
      <c r="D51" s="119" t="s">
        <v>152</v>
      </c>
      <c r="E51" s="120">
        <v>2</v>
      </c>
      <c r="F51" s="120" t="s">
        <v>358</v>
      </c>
      <c r="G51" s="110" t="s">
        <v>359</v>
      </c>
    </row>
    <row r="52" spans="1:7" ht="13.7" customHeight="1" x14ac:dyDescent="0.4">
      <c r="A52" s="105">
        <v>45308</v>
      </c>
      <c r="B52" s="106">
        <f>A52</f>
        <v>45308</v>
      </c>
      <c r="C52" s="122" t="s">
        <v>344</v>
      </c>
      <c r="D52" s="108" t="s">
        <v>153</v>
      </c>
      <c r="E52" s="109">
        <v>10</v>
      </c>
      <c r="F52" s="109" t="s">
        <v>355</v>
      </c>
      <c r="G52" s="110" t="s">
        <v>357</v>
      </c>
    </row>
    <row r="53" spans="1:7" ht="13.7" customHeight="1" x14ac:dyDescent="0.4">
      <c r="A53" s="105">
        <v>45308</v>
      </c>
      <c r="B53" s="100" t="s">
        <v>345</v>
      </c>
      <c r="C53" s="122" t="s">
        <v>346</v>
      </c>
      <c r="D53" s="108" t="s">
        <v>154</v>
      </c>
      <c r="E53" s="109">
        <v>30</v>
      </c>
      <c r="F53" s="109" t="s">
        <v>355</v>
      </c>
      <c r="G53" s="110" t="s">
        <v>357</v>
      </c>
    </row>
    <row r="54" spans="1:7" ht="13.7" customHeight="1" x14ac:dyDescent="0.4">
      <c r="A54" s="105">
        <v>45308</v>
      </c>
      <c r="B54" s="100" t="s">
        <v>347</v>
      </c>
      <c r="C54" s="122" t="s">
        <v>348</v>
      </c>
      <c r="D54" s="108" t="s">
        <v>155</v>
      </c>
      <c r="E54" s="109">
        <v>45</v>
      </c>
      <c r="F54" s="109" t="s">
        <v>355</v>
      </c>
      <c r="G54" s="110" t="s">
        <v>356</v>
      </c>
    </row>
    <row r="55" spans="1:7" ht="13.7" customHeight="1" x14ac:dyDescent="0.4">
      <c r="A55" s="105">
        <v>45308</v>
      </c>
      <c r="B55" s="100"/>
      <c r="C55" s="122" t="s">
        <v>349</v>
      </c>
      <c r="D55" s="108" t="s">
        <v>156</v>
      </c>
      <c r="E55" s="109">
        <v>15</v>
      </c>
      <c r="F55" s="109" t="s">
        <v>355</v>
      </c>
      <c r="G55" s="110" t="s">
        <v>357</v>
      </c>
    </row>
    <row r="56" spans="1:7" ht="13.7" customHeight="1" x14ac:dyDescent="0.4">
      <c r="A56" s="105">
        <f t="shared" si="2"/>
        <v>45308</v>
      </c>
      <c r="B56" s="100" t="s">
        <v>354</v>
      </c>
      <c r="C56" s="123"/>
      <c r="D56" s="108"/>
      <c r="E56" s="109"/>
      <c r="F56" s="109"/>
      <c r="G56" s="110"/>
    </row>
    <row r="57" spans="1:7" ht="13.7" customHeight="1" x14ac:dyDescent="0.4">
      <c r="A57" s="105">
        <v>45308</v>
      </c>
      <c r="B57" s="100" t="s">
        <v>351</v>
      </c>
      <c r="C57" s="123" t="s">
        <v>352</v>
      </c>
      <c r="D57" s="108" t="s">
        <v>310</v>
      </c>
      <c r="E57" s="109">
        <v>30</v>
      </c>
      <c r="F57" s="109" t="s">
        <v>355</v>
      </c>
      <c r="G57" s="110" t="s">
        <v>357</v>
      </c>
    </row>
    <row r="58" spans="1:7" ht="13.7" customHeight="1" x14ac:dyDescent="0.4">
      <c r="A58" s="105">
        <f t="shared" si="2"/>
        <v>45308</v>
      </c>
      <c r="B58" s="100"/>
      <c r="C58" s="122" t="s">
        <v>353</v>
      </c>
      <c r="D58" s="108"/>
      <c r="E58" s="125"/>
      <c r="F58" s="125"/>
      <c r="G58" s="126"/>
    </row>
    <row r="59" spans="1:7" ht="13.7" customHeight="1" thickBot="1" x14ac:dyDescent="0.45">
      <c r="A59" s="112">
        <f t="shared" si="2"/>
        <v>45308</v>
      </c>
      <c r="B59" s="113"/>
      <c r="C59" s="114"/>
      <c r="D59" s="115"/>
      <c r="E59" s="116"/>
      <c r="F59" s="116"/>
      <c r="G59" s="117"/>
    </row>
    <row r="60" spans="1:7" ht="13.7" customHeight="1" x14ac:dyDescent="0.4">
      <c r="A60" s="99">
        <v>45309</v>
      </c>
      <c r="B60" s="118"/>
      <c r="C60" s="127" t="s">
        <v>343</v>
      </c>
      <c r="D60" s="119" t="s">
        <v>157</v>
      </c>
      <c r="E60" s="120">
        <v>1</v>
      </c>
      <c r="F60" s="120" t="s">
        <v>369</v>
      </c>
      <c r="G60" s="110" t="s">
        <v>365</v>
      </c>
    </row>
    <row r="61" spans="1:7" ht="13.7" customHeight="1" x14ac:dyDescent="0.4">
      <c r="A61" s="105">
        <f t="shared" ref="A61:A77" si="3">A60</f>
        <v>45309</v>
      </c>
      <c r="B61" s="106">
        <f>A61</f>
        <v>45309</v>
      </c>
      <c r="C61" s="122" t="s">
        <v>344</v>
      </c>
      <c r="D61" s="108"/>
      <c r="E61" s="109"/>
      <c r="F61" s="109"/>
      <c r="G61" s="110"/>
    </row>
    <row r="62" spans="1:7" ht="13.7" customHeight="1" x14ac:dyDescent="0.4">
      <c r="A62" s="105">
        <v>45309</v>
      </c>
      <c r="B62" s="100" t="s">
        <v>345</v>
      </c>
      <c r="C62" s="122" t="s">
        <v>346</v>
      </c>
      <c r="D62" s="108" t="s">
        <v>158</v>
      </c>
      <c r="E62" s="109">
        <v>30</v>
      </c>
      <c r="F62" s="109" t="s">
        <v>355</v>
      </c>
      <c r="G62" s="110" t="s">
        <v>357</v>
      </c>
    </row>
    <row r="63" spans="1:7" ht="13.7" customHeight="1" x14ac:dyDescent="0.4">
      <c r="A63" s="105">
        <f t="shared" si="3"/>
        <v>45309</v>
      </c>
      <c r="B63" s="100" t="s">
        <v>347</v>
      </c>
      <c r="C63" s="122" t="s">
        <v>348</v>
      </c>
      <c r="D63" s="108"/>
      <c r="E63" s="109"/>
      <c r="F63" s="109"/>
      <c r="G63" s="110"/>
    </row>
    <row r="64" spans="1:7" ht="13.7" customHeight="1" x14ac:dyDescent="0.4">
      <c r="A64" s="105">
        <v>45309</v>
      </c>
      <c r="B64" s="100"/>
      <c r="C64" s="122" t="s">
        <v>349</v>
      </c>
      <c r="D64" s="108" t="s">
        <v>159</v>
      </c>
      <c r="E64" s="109">
        <v>15</v>
      </c>
      <c r="F64" s="109" t="s">
        <v>355</v>
      </c>
      <c r="G64" s="110" t="s">
        <v>357</v>
      </c>
    </row>
    <row r="65" spans="1:7" ht="13.7" customHeight="1" x14ac:dyDescent="0.4">
      <c r="A65" s="105">
        <f t="shared" si="3"/>
        <v>45309</v>
      </c>
      <c r="B65" s="100" t="s">
        <v>350</v>
      </c>
      <c r="C65" s="123"/>
      <c r="D65" s="108"/>
      <c r="E65" s="109"/>
      <c r="F65" s="109"/>
      <c r="G65" s="110"/>
    </row>
    <row r="66" spans="1:7" ht="13.7" customHeight="1" x14ac:dyDescent="0.4">
      <c r="A66" s="105">
        <v>45309</v>
      </c>
      <c r="B66" s="100" t="s">
        <v>351</v>
      </c>
      <c r="C66" s="123" t="s">
        <v>352</v>
      </c>
      <c r="D66" s="108" t="s">
        <v>311</v>
      </c>
      <c r="E66" s="109">
        <v>30</v>
      </c>
      <c r="F66" s="109" t="s">
        <v>355</v>
      </c>
      <c r="G66" s="110" t="s">
        <v>357</v>
      </c>
    </row>
    <row r="67" spans="1:7" ht="13.7" customHeight="1" x14ac:dyDescent="0.4">
      <c r="A67" s="105">
        <f t="shared" si="3"/>
        <v>45309</v>
      </c>
      <c r="B67" s="100"/>
      <c r="C67" s="122" t="s">
        <v>353</v>
      </c>
      <c r="D67" s="124"/>
      <c r="E67" s="109"/>
      <c r="F67" s="109"/>
      <c r="G67" s="110"/>
    </row>
    <row r="68" spans="1:7" ht="13.7" customHeight="1" thickBot="1" x14ac:dyDescent="0.45">
      <c r="A68" s="112">
        <f t="shared" si="3"/>
        <v>45309</v>
      </c>
      <c r="B68" s="113"/>
      <c r="C68" s="114"/>
      <c r="D68" s="115"/>
      <c r="E68" s="116"/>
      <c r="F68" s="116"/>
      <c r="G68" s="117"/>
    </row>
    <row r="69" spans="1:7" ht="13.7" customHeight="1" x14ac:dyDescent="0.4">
      <c r="A69" s="128">
        <v>45309</v>
      </c>
      <c r="B69" s="118"/>
      <c r="C69" s="127" t="s">
        <v>343</v>
      </c>
      <c r="D69" s="119" t="s">
        <v>160</v>
      </c>
      <c r="E69" s="120">
        <v>1</v>
      </c>
      <c r="F69" s="120" t="s">
        <v>358</v>
      </c>
      <c r="G69" s="110" t="s">
        <v>368</v>
      </c>
    </row>
    <row r="70" spans="1:7" ht="13.7" customHeight="1" x14ac:dyDescent="0.4">
      <c r="A70" s="105">
        <v>45309</v>
      </c>
      <c r="B70" s="106">
        <f>A70</f>
        <v>45309</v>
      </c>
      <c r="C70" s="122" t="s">
        <v>344</v>
      </c>
      <c r="D70" s="108" t="s">
        <v>161</v>
      </c>
      <c r="E70" s="109">
        <v>10</v>
      </c>
      <c r="F70" s="109" t="s">
        <v>355</v>
      </c>
      <c r="G70" s="110" t="s">
        <v>357</v>
      </c>
    </row>
    <row r="71" spans="1:7" ht="13.7" customHeight="1" x14ac:dyDescent="0.4">
      <c r="A71" s="105">
        <v>45309</v>
      </c>
      <c r="B71" s="100" t="s">
        <v>345</v>
      </c>
      <c r="C71" s="122" t="s">
        <v>346</v>
      </c>
      <c r="D71" s="108" t="s">
        <v>162</v>
      </c>
      <c r="E71" s="109">
        <v>30</v>
      </c>
      <c r="F71" s="109" t="s">
        <v>355</v>
      </c>
      <c r="G71" s="110" t="s">
        <v>357</v>
      </c>
    </row>
    <row r="72" spans="1:7" ht="13.7" customHeight="1" x14ac:dyDescent="0.4">
      <c r="A72" s="105">
        <v>45309</v>
      </c>
      <c r="B72" s="100" t="s">
        <v>347</v>
      </c>
      <c r="C72" s="122" t="s">
        <v>348</v>
      </c>
      <c r="D72" s="108" t="s">
        <v>163</v>
      </c>
      <c r="E72" s="129">
        <v>45</v>
      </c>
      <c r="F72" s="129" t="s">
        <v>355</v>
      </c>
      <c r="G72" s="130" t="s">
        <v>356</v>
      </c>
    </row>
    <row r="73" spans="1:7" ht="13.7" customHeight="1" x14ac:dyDescent="0.4">
      <c r="A73" s="105">
        <v>45309</v>
      </c>
      <c r="B73" s="100"/>
      <c r="C73" s="122" t="s">
        <v>349</v>
      </c>
      <c r="D73" s="108" t="s">
        <v>164</v>
      </c>
      <c r="E73" s="109">
        <v>15</v>
      </c>
      <c r="F73" s="109" t="s">
        <v>355</v>
      </c>
      <c r="G73" s="110" t="s">
        <v>357</v>
      </c>
    </row>
    <row r="74" spans="1:7" ht="13.7" customHeight="1" x14ac:dyDescent="0.4">
      <c r="A74" s="105">
        <f t="shared" si="3"/>
        <v>45309</v>
      </c>
      <c r="B74" s="100" t="s">
        <v>354</v>
      </c>
      <c r="C74" s="123"/>
      <c r="D74" s="108"/>
      <c r="E74" s="109"/>
      <c r="F74" s="109"/>
      <c r="G74" s="110"/>
    </row>
    <row r="75" spans="1:7" ht="13.7" customHeight="1" x14ac:dyDescent="0.4">
      <c r="A75" s="105">
        <v>45309</v>
      </c>
      <c r="B75" s="100" t="s">
        <v>351</v>
      </c>
      <c r="C75" s="123" t="s">
        <v>352</v>
      </c>
      <c r="D75" s="108" t="s">
        <v>312</v>
      </c>
      <c r="E75" s="109">
        <v>30</v>
      </c>
      <c r="F75" s="109" t="s">
        <v>355</v>
      </c>
      <c r="G75" s="110" t="s">
        <v>357</v>
      </c>
    </row>
    <row r="76" spans="1:7" ht="13.7" customHeight="1" x14ac:dyDescent="0.4">
      <c r="A76" s="105">
        <v>45309</v>
      </c>
      <c r="B76" s="100"/>
      <c r="C76" s="122" t="s">
        <v>353</v>
      </c>
      <c r="D76" s="108" t="s">
        <v>289</v>
      </c>
      <c r="E76" s="109">
        <v>3</v>
      </c>
      <c r="F76" s="109" t="s">
        <v>355</v>
      </c>
      <c r="G76" s="110" t="s">
        <v>357</v>
      </c>
    </row>
    <row r="77" spans="1:7" ht="13.7" customHeight="1" thickBot="1" x14ac:dyDescent="0.45">
      <c r="A77" s="112">
        <f t="shared" si="3"/>
        <v>45309</v>
      </c>
      <c r="B77" s="113"/>
      <c r="C77" s="114"/>
      <c r="D77" s="115"/>
      <c r="E77" s="116"/>
      <c r="F77" s="131"/>
      <c r="G77" s="117"/>
    </row>
    <row r="78" spans="1:7" ht="13.7" customHeight="1" x14ac:dyDescent="0.4">
      <c r="A78" s="128">
        <v>45310</v>
      </c>
      <c r="B78" s="118"/>
      <c r="C78" s="127" t="s">
        <v>343</v>
      </c>
      <c r="D78" s="119" t="s">
        <v>165</v>
      </c>
      <c r="E78" s="120">
        <v>60</v>
      </c>
      <c r="F78" s="120" t="s">
        <v>355</v>
      </c>
      <c r="G78" s="110" t="s">
        <v>356</v>
      </c>
    </row>
    <row r="79" spans="1:7" ht="13.7" customHeight="1" x14ac:dyDescent="0.4">
      <c r="A79" s="105">
        <f t="shared" ref="A79:A95" si="4">A78</f>
        <v>45310</v>
      </c>
      <c r="B79" s="106">
        <f>A79</f>
        <v>45310</v>
      </c>
      <c r="C79" s="122" t="s">
        <v>344</v>
      </c>
      <c r="D79" s="108"/>
      <c r="E79" s="109"/>
      <c r="F79" s="109"/>
      <c r="G79" s="110"/>
    </row>
    <row r="80" spans="1:7" ht="13.7" customHeight="1" x14ac:dyDescent="0.4">
      <c r="A80" s="105">
        <v>45310</v>
      </c>
      <c r="B80" s="100" t="s">
        <v>345</v>
      </c>
      <c r="C80" s="122" t="s">
        <v>346</v>
      </c>
      <c r="D80" s="108" t="s">
        <v>166</v>
      </c>
      <c r="E80" s="109">
        <v>30</v>
      </c>
      <c r="F80" s="109" t="s">
        <v>355</v>
      </c>
      <c r="G80" s="110" t="s">
        <v>357</v>
      </c>
    </row>
    <row r="81" spans="1:7" ht="13.7" customHeight="1" x14ac:dyDescent="0.4">
      <c r="A81" s="105">
        <v>45310</v>
      </c>
      <c r="B81" s="100" t="s">
        <v>347</v>
      </c>
      <c r="C81" s="122" t="s">
        <v>348</v>
      </c>
      <c r="D81" s="108" t="s">
        <v>167</v>
      </c>
      <c r="E81" s="109">
        <v>45</v>
      </c>
      <c r="F81" s="109" t="s">
        <v>355</v>
      </c>
      <c r="G81" s="110" t="s">
        <v>356</v>
      </c>
    </row>
    <row r="82" spans="1:7" ht="13.7" customHeight="1" x14ac:dyDescent="0.4">
      <c r="A82" s="105">
        <v>45310</v>
      </c>
      <c r="B82" s="100"/>
      <c r="C82" s="122" t="s">
        <v>349</v>
      </c>
      <c r="D82" s="108" t="s">
        <v>168</v>
      </c>
      <c r="E82" s="109">
        <v>15</v>
      </c>
      <c r="F82" s="109" t="s">
        <v>355</v>
      </c>
      <c r="G82" s="110" t="s">
        <v>357</v>
      </c>
    </row>
    <row r="83" spans="1:7" ht="13.7" customHeight="1" x14ac:dyDescent="0.4">
      <c r="A83" s="105">
        <f t="shared" si="4"/>
        <v>45310</v>
      </c>
      <c r="B83" s="100" t="s">
        <v>350</v>
      </c>
      <c r="C83" s="123"/>
      <c r="D83" s="108"/>
      <c r="E83" s="109"/>
      <c r="F83" s="109"/>
      <c r="G83" s="110"/>
    </row>
    <row r="84" spans="1:7" ht="13.7" customHeight="1" x14ac:dyDescent="0.4">
      <c r="A84" s="105">
        <v>45310</v>
      </c>
      <c r="B84" s="100" t="s">
        <v>351</v>
      </c>
      <c r="C84" s="123" t="s">
        <v>352</v>
      </c>
      <c r="D84" s="108" t="s">
        <v>313</v>
      </c>
      <c r="E84" s="109">
        <v>30</v>
      </c>
      <c r="F84" s="109" t="s">
        <v>355</v>
      </c>
      <c r="G84" s="110" t="s">
        <v>357</v>
      </c>
    </row>
    <row r="85" spans="1:7" ht="13.7" customHeight="1" x14ac:dyDescent="0.4">
      <c r="A85" s="105">
        <f t="shared" si="4"/>
        <v>45310</v>
      </c>
      <c r="B85" s="100"/>
      <c r="C85" s="122" t="s">
        <v>353</v>
      </c>
      <c r="D85" s="108"/>
      <c r="E85" s="109"/>
      <c r="F85" s="109"/>
      <c r="G85" s="110"/>
    </row>
    <row r="86" spans="1:7" ht="13.7" customHeight="1" thickBot="1" x14ac:dyDescent="0.45">
      <c r="A86" s="112">
        <f t="shared" si="4"/>
        <v>45310</v>
      </c>
      <c r="B86" s="113"/>
      <c r="C86" s="114"/>
      <c r="D86" s="108"/>
      <c r="E86" s="116"/>
      <c r="F86" s="116"/>
      <c r="G86" s="117"/>
    </row>
    <row r="87" spans="1:7" ht="13.7" customHeight="1" x14ac:dyDescent="0.4">
      <c r="A87" s="128">
        <v>45310</v>
      </c>
      <c r="B87" s="118"/>
      <c r="C87" s="127" t="s">
        <v>343</v>
      </c>
      <c r="D87" s="119" t="s">
        <v>169</v>
      </c>
      <c r="E87" s="120">
        <v>1</v>
      </c>
      <c r="F87" s="120" t="s">
        <v>364</v>
      </c>
      <c r="G87" s="132" t="s">
        <v>365</v>
      </c>
    </row>
    <row r="88" spans="1:7" ht="13.7" customHeight="1" x14ac:dyDescent="0.4">
      <c r="A88" s="105">
        <f t="shared" si="4"/>
        <v>45310</v>
      </c>
      <c r="B88" s="106">
        <f>A88</f>
        <v>45310</v>
      </c>
      <c r="C88" s="122" t="s">
        <v>344</v>
      </c>
      <c r="D88" s="108"/>
      <c r="E88" s="109"/>
      <c r="F88" s="109"/>
      <c r="G88" s="110"/>
    </row>
    <row r="89" spans="1:7" ht="13.7" customHeight="1" x14ac:dyDescent="0.4">
      <c r="A89" s="105">
        <v>45310</v>
      </c>
      <c r="B89" s="100" t="s">
        <v>345</v>
      </c>
      <c r="C89" s="122" t="s">
        <v>346</v>
      </c>
      <c r="D89" s="108" t="s">
        <v>170</v>
      </c>
      <c r="E89" s="109">
        <v>30</v>
      </c>
      <c r="F89" s="109" t="s">
        <v>355</v>
      </c>
      <c r="G89" s="110" t="s">
        <v>357</v>
      </c>
    </row>
    <row r="90" spans="1:7" ht="13.7" customHeight="1" x14ac:dyDescent="0.4">
      <c r="A90" s="105">
        <v>45310</v>
      </c>
      <c r="B90" s="100" t="s">
        <v>347</v>
      </c>
      <c r="C90" s="122" t="s">
        <v>348</v>
      </c>
      <c r="D90" s="108" t="s">
        <v>171</v>
      </c>
      <c r="E90" s="109">
        <v>1</v>
      </c>
      <c r="F90" s="109" t="s">
        <v>366</v>
      </c>
      <c r="G90" s="110" t="s">
        <v>367</v>
      </c>
    </row>
    <row r="91" spans="1:7" ht="13.7" customHeight="1" x14ac:dyDescent="0.4">
      <c r="A91" s="105">
        <v>45310</v>
      </c>
      <c r="B91" s="100"/>
      <c r="C91" s="122" t="s">
        <v>349</v>
      </c>
      <c r="D91" s="108" t="s">
        <v>172</v>
      </c>
      <c r="E91" s="109">
        <v>15</v>
      </c>
      <c r="F91" s="109" t="s">
        <v>355</v>
      </c>
      <c r="G91" s="110" t="s">
        <v>357</v>
      </c>
    </row>
    <row r="92" spans="1:7" ht="13.7" customHeight="1" x14ac:dyDescent="0.4">
      <c r="A92" s="105">
        <f t="shared" si="4"/>
        <v>45310</v>
      </c>
      <c r="B92" s="100" t="s">
        <v>354</v>
      </c>
      <c r="C92" s="123"/>
      <c r="D92" s="108"/>
      <c r="E92" s="109"/>
      <c r="F92" s="109"/>
      <c r="G92" s="110"/>
    </row>
    <row r="93" spans="1:7" ht="13.7" customHeight="1" x14ac:dyDescent="0.4">
      <c r="A93" s="105">
        <v>45310</v>
      </c>
      <c r="B93" s="100" t="s">
        <v>351</v>
      </c>
      <c r="C93" s="123" t="s">
        <v>352</v>
      </c>
      <c r="D93" s="108" t="s">
        <v>314</v>
      </c>
      <c r="E93" s="109">
        <v>2</v>
      </c>
      <c r="F93" s="109" t="s">
        <v>370</v>
      </c>
      <c r="G93" s="110" t="s">
        <v>371</v>
      </c>
    </row>
    <row r="94" spans="1:7" ht="13.7" customHeight="1" x14ac:dyDescent="0.4">
      <c r="A94" s="105">
        <f t="shared" si="4"/>
        <v>45310</v>
      </c>
      <c r="B94" s="100"/>
      <c r="C94" s="122" t="s">
        <v>353</v>
      </c>
      <c r="D94" s="124"/>
      <c r="E94" s="109"/>
      <c r="F94" s="109"/>
      <c r="G94" s="110"/>
    </row>
    <row r="95" spans="1:7" ht="13.7" customHeight="1" thickBot="1" x14ac:dyDescent="0.45">
      <c r="A95" s="112">
        <f t="shared" si="4"/>
        <v>45310</v>
      </c>
      <c r="B95" s="113"/>
      <c r="C95" s="114"/>
      <c r="D95" s="115"/>
      <c r="E95" s="116"/>
      <c r="F95" s="131"/>
      <c r="G95" s="117"/>
    </row>
    <row r="96" spans="1:7" ht="13.7" customHeight="1" x14ac:dyDescent="0.4">
      <c r="A96" s="128">
        <v>45311</v>
      </c>
      <c r="B96" s="118"/>
      <c r="C96" s="127" t="s">
        <v>343</v>
      </c>
      <c r="D96" s="119" t="s">
        <v>173</v>
      </c>
      <c r="E96" s="120">
        <v>1</v>
      </c>
      <c r="F96" s="120" t="s">
        <v>374</v>
      </c>
      <c r="G96" s="132" t="s">
        <v>363</v>
      </c>
    </row>
    <row r="97" spans="1:8" ht="13.7" customHeight="1" x14ac:dyDescent="0.4">
      <c r="A97" s="105">
        <v>45311</v>
      </c>
      <c r="B97" s="106">
        <f>A97</f>
        <v>45311</v>
      </c>
      <c r="C97" s="122" t="s">
        <v>344</v>
      </c>
      <c r="D97" s="108" t="s">
        <v>174</v>
      </c>
      <c r="E97" s="109">
        <v>10</v>
      </c>
      <c r="F97" s="109" t="s">
        <v>355</v>
      </c>
      <c r="G97" s="110" t="s">
        <v>357</v>
      </c>
    </row>
    <row r="98" spans="1:8" ht="13.7" customHeight="1" x14ac:dyDescent="0.4">
      <c r="A98" s="105">
        <v>45311</v>
      </c>
      <c r="B98" s="100" t="s">
        <v>345</v>
      </c>
      <c r="C98" s="122" t="s">
        <v>346</v>
      </c>
      <c r="D98" s="108" t="s">
        <v>175</v>
      </c>
      <c r="E98" s="109">
        <v>1</v>
      </c>
      <c r="F98" s="109" t="s">
        <v>370</v>
      </c>
      <c r="G98" s="110" t="s">
        <v>359</v>
      </c>
    </row>
    <row r="99" spans="1:8" ht="13.7" customHeight="1" x14ac:dyDescent="0.4">
      <c r="A99" s="105">
        <v>45311</v>
      </c>
      <c r="B99" s="100" t="s">
        <v>347</v>
      </c>
      <c r="C99" s="122" t="s">
        <v>348</v>
      </c>
      <c r="D99" s="108" t="s">
        <v>176</v>
      </c>
      <c r="E99" s="109">
        <v>45</v>
      </c>
      <c r="F99" s="109" t="s">
        <v>355</v>
      </c>
      <c r="G99" s="110" t="s">
        <v>356</v>
      </c>
    </row>
    <row r="100" spans="1:8" ht="13.7" customHeight="1" x14ac:dyDescent="0.4">
      <c r="A100" s="105">
        <v>45311</v>
      </c>
      <c r="B100" s="100"/>
      <c r="C100" s="122" t="s">
        <v>349</v>
      </c>
      <c r="D100" s="108" t="s">
        <v>177</v>
      </c>
      <c r="E100" s="109">
        <v>15</v>
      </c>
      <c r="F100" s="109" t="s">
        <v>355</v>
      </c>
      <c r="G100" s="110" t="s">
        <v>357</v>
      </c>
    </row>
    <row r="101" spans="1:8" ht="13.7" customHeight="1" x14ac:dyDescent="0.4">
      <c r="A101" s="105">
        <f t="shared" ref="A101:A113" si="5">A100</f>
        <v>45311</v>
      </c>
      <c r="B101" s="100" t="s">
        <v>350</v>
      </c>
      <c r="C101" s="123"/>
      <c r="D101" s="108"/>
      <c r="E101" s="109"/>
      <c r="F101" s="109"/>
      <c r="G101" s="110"/>
      <c r="H101" s="82"/>
    </row>
    <row r="102" spans="1:8" ht="13.7" customHeight="1" x14ac:dyDescent="0.4">
      <c r="A102" s="105">
        <v>45311</v>
      </c>
      <c r="B102" s="100" t="s">
        <v>351</v>
      </c>
      <c r="C102" s="123" t="s">
        <v>352</v>
      </c>
      <c r="D102" s="108" t="s">
        <v>315</v>
      </c>
      <c r="E102" s="109">
        <v>30</v>
      </c>
      <c r="F102" s="109" t="s">
        <v>355</v>
      </c>
      <c r="G102" s="110" t="s">
        <v>357</v>
      </c>
    </row>
    <row r="103" spans="1:8" ht="13.7" customHeight="1" x14ac:dyDescent="0.4">
      <c r="A103" s="105">
        <v>45311</v>
      </c>
      <c r="B103" s="100"/>
      <c r="C103" s="122" t="s">
        <v>353</v>
      </c>
      <c r="D103" s="108" t="s">
        <v>285</v>
      </c>
      <c r="E103" s="109">
        <v>3</v>
      </c>
      <c r="F103" s="109" t="s">
        <v>355</v>
      </c>
      <c r="G103" s="110" t="s">
        <v>357</v>
      </c>
    </row>
    <row r="104" spans="1:8" ht="13.7" customHeight="1" thickBot="1" x14ac:dyDescent="0.45">
      <c r="A104" s="112">
        <f t="shared" si="5"/>
        <v>45311</v>
      </c>
      <c r="B104" s="113"/>
      <c r="C104" s="114"/>
      <c r="D104" s="115"/>
      <c r="E104" s="116"/>
      <c r="F104" s="116"/>
      <c r="G104" s="117"/>
    </row>
    <row r="105" spans="1:8" ht="13.7" customHeight="1" x14ac:dyDescent="0.4">
      <c r="A105" s="128">
        <v>45311</v>
      </c>
      <c r="B105" s="118"/>
      <c r="C105" s="127" t="s">
        <v>343</v>
      </c>
      <c r="D105" s="119" t="s">
        <v>178</v>
      </c>
      <c r="E105" s="120">
        <v>60</v>
      </c>
      <c r="F105" s="120" t="s">
        <v>355</v>
      </c>
      <c r="G105" s="132" t="s">
        <v>356</v>
      </c>
    </row>
    <row r="106" spans="1:8" ht="13.7" customHeight="1" x14ac:dyDescent="0.4">
      <c r="A106" s="105">
        <f t="shared" si="5"/>
        <v>45311</v>
      </c>
      <c r="B106" s="106">
        <f>A106</f>
        <v>45311</v>
      </c>
      <c r="C106" s="122" t="s">
        <v>344</v>
      </c>
      <c r="D106" s="108"/>
      <c r="E106" s="109"/>
      <c r="F106" s="109"/>
      <c r="G106" s="110"/>
    </row>
    <row r="107" spans="1:8" ht="13.7" customHeight="1" x14ac:dyDescent="0.4">
      <c r="A107" s="105">
        <v>45311</v>
      </c>
      <c r="B107" s="100" t="s">
        <v>345</v>
      </c>
      <c r="C107" s="122" t="s">
        <v>346</v>
      </c>
      <c r="D107" s="108" t="s">
        <v>179</v>
      </c>
      <c r="E107" s="109">
        <v>30</v>
      </c>
      <c r="F107" s="109" t="s">
        <v>355</v>
      </c>
      <c r="G107" s="110" t="s">
        <v>357</v>
      </c>
    </row>
    <row r="108" spans="1:8" ht="13.7" customHeight="1" x14ac:dyDescent="0.4">
      <c r="A108" s="105">
        <v>45311</v>
      </c>
      <c r="B108" s="100" t="s">
        <v>347</v>
      </c>
      <c r="C108" s="122" t="s">
        <v>348</v>
      </c>
      <c r="D108" s="108" t="s">
        <v>180</v>
      </c>
      <c r="E108" s="109">
        <v>1</v>
      </c>
      <c r="F108" s="109" t="s">
        <v>366</v>
      </c>
      <c r="G108" s="110" t="s">
        <v>367</v>
      </c>
    </row>
    <row r="109" spans="1:8" ht="13.7" customHeight="1" x14ac:dyDescent="0.4">
      <c r="A109" s="105">
        <v>45311</v>
      </c>
      <c r="B109" s="100"/>
      <c r="C109" s="122" t="s">
        <v>349</v>
      </c>
      <c r="D109" s="108" t="s">
        <v>181</v>
      </c>
      <c r="E109" s="109">
        <v>15</v>
      </c>
      <c r="F109" s="109" t="s">
        <v>355</v>
      </c>
      <c r="G109" s="110" t="s">
        <v>357</v>
      </c>
    </row>
    <row r="110" spans="1:8" ht="13.7" customHeight="1" x14ac:dyDescent="0.4">
      <c r="A110" s="105">
        <f t="shared" si="5"/>
        <v>45311</v>
      </c>
      <c r="B110" s="100" t="s">
        <v>354</v>
      </c>
      <c r="C110" s="123"/>
      <c r="D110" s="108"/>
      <c r="E110" s="109"/>
      <c r="F110" s="109"/>
      <c r="G110" s="110"/>
    </row>
    <row r="111" spans="1:8" ht="13.7" customHeight="1" x14ac:dyDescent="0.4">
      <c r="A111" s="105">
        <v>45311</v>
      </c>
      <c r="B111" s="100" t="s">
        <v>351</v>
      </c>
      <c r="C111" s="123" t="s">
        <v>352</v>
      </c>
      <c r="D111" s="108" t="s">
        <v>316</v>
      </c>
      <c r="E111" s="129">
        <v>30</v>
      </c>
      <c r="F111" s="129" t="s">
        <v>355</v>
      </c>
      <c r="G111" s="130" t="s">
        <v>357</v>
      </c>
    </row>
    <row r="112" spans="1:8" ht="13.7" customHeight="1" x14ac:dyDescent="0.4">
      <c r="A112" s="105">
        <f t="shared" si="5"/>
        <v>45311</v>
      </c>
      <c r="B112" s="100"/>
      <c r="C112" s="122" t="s">
        <v>353</v>
      </c>
      <c r="D112" s="124"/>
      <c r="E112" s="109"/>
      <c r="F112" s="109"/>
      <c r="G112" s="110"/>
    </row>
    <row r="113" spans="1:7" ht="13.7" customHeight="1" thickBot="1" x14ac:dyDescent="0.45">
      <c r="A113" s="112">
        <f t="shared" si="5"/>
        <v>45311</v>
      </c>
      <c r="B113" s="113"/>
      <c r="C113" s="114"/>
      <c r="D113" s="115"/>
      <c r="E113" s="116"/>
      <c r="F113" s="116"/>
      <c r="G113" s="117"/>
    </row>
    <row r="114" spans="1:7" ht="13.7" customHeight="1" x14ac:dyDescent="0.4">
      <c r="A114" s="128">
        <v>45312</v>
      </c>
      <c r="B114" s="118"/>
      <c r="C114" s="127" t="s">
        <v>343</v>
      </c>
      <c r="D114" s="119" t="s">
        <v>182</v>
      </c>
      <c r="E114" s="120">
        <v>1</v>
      </c>
      <c r="F114" s="120" t="s">
        <v>364</v>
      </c>
      <c r="G114" s="132" t="s">
        <v>365</v>
      </c>
    </row>
    <row r="115" spans="1:7" ht="13.7" customHeight="1" x14ac:dyDescent="0.4">
      <c r="A115" s="105">
        <f t="shared" ref="A115:A131" si="6">A114</f>
        <v>45312</v>
      </c>
      <c r="B115" s="106">
        <f>A115</f>
        <v>45312</v>
      </c>
      <c r="C115" s="122" t="s">
        <v>344</v>
      </c>
      <c r="D115" s="108"/>
      <c r="E115" s="109"/>
      <c r="F115" s="109"/>
      <c r="G115" s="110"/>
    </row>
    <row r="116" spans="1:7" ht="13.7" customHeight="1" x14ac:dyDescent="0.4">
      <c r="A116" s="105">
        <v>45312</v>
      </c>
      <c r="B116" s="100" t="s">
        <v>345</v>
      </c>
      <c r="C116" s="122" t="s">
        <v>346</v>
      </c>
      <c r="D116" s="108" t="s">
        <v>183</v>
      </c>
      <c r="E116" s="109">
        <v>30</v>
      </c>
      <c r="F116" s="109" t="s">
        <v>355</v>
      </c>
      <c r="G116" s="110" t="s">
        <v>357</v>
      </c>
    </row>
    <row r="117" spans="1:7" ht="13.7" customHeight="1" x14ac:dyDescent="0.4">
      <c r="A117" s="105">
        <v>45312</v>
      </c>
      <c r="B117" s="100" t="s">
        <v>347</v>
      </c>
      <c r="C117" s="122" t="s">
        <v>348</v>
      </c>
      <c r="D117" s="108" t="s">
        <v>184</v>
      </c>
      <c r="E117" s="109">
        <v>45</v>
      </c>
      <c r="F117" s="109" t="s">
        <v>355</v>
      </c>
      <c r="G117" s="110" t="s">
        <v>356</v>
      </c>
    </row>
    <row r="118" spans="1:7" ht="13.7" customHeight="1" x14ac:dyDescent="0.4">
      <c r="A118" s="105">
        <v>45312</v>
      </c>
      <c r="B118" s="100"/>
      <c r="C118" s="122" t="s">
        <v>349</v>
      </c>
      <c r="D118" s="108" t="s">
        <v>185</v>
      </c>
      <c r="E118" s="109">
        <v>15</v>
      </c>
      <c r="F118" s="109" t="s">
        <v>355</v>
      </c>
      <c r="G118" s="110" t="s">
        <v>357</v>
      </c>
    </row>
    <row r="119" spans="1:7" ht="13.7" customHeight="1" x14ac:dyDescent="0.4">
      <c r="A119" s="105">
        <f t="shared" si="6"/>
        <v>45312</v>
      </c>
      <c r="B119" s="100" t="s">
        <v>350</v>
      </c>
      <c r="C119" s="123"/>
      <c r="D119" s="108"/>
      <c r="E119" s="109"/>
      <c r="F119" s="109"/>
      <c r="G119" s="110"/>
    </row>
    <row r="120" spans="1:7" ht="13.7" customHeight="1" x14ac:dyDescent="0.4">
      <c r="A120" s="105">
        <v>45312</v>
      </c>
      <c r="B120" s="100" t="s">
        <v>351</v>
      </c>
      <c r="C120" s="123" t="s">
        <v>352</v>
      </c>
      <c r="D120" s="108" t="s">
        <v>317</v>
      </c>
      <c r="E120" s="109">
        <v>30</v>
      </c>
      <c r="F120" s="109" t="s">
        <v>355</v>
      </c>
      <c r="G120" s="110" t="s">
        <v>357</v>
      </c>
    </row>
    <row r="121" spans="1:7" ht="13.7" customHeight="1" x14ac:dyDescent="0.4">
      <c r="A121" s="105">
        <f t="shared" si="6"/>
        <v>45312</v>
      </c>
      <c r="B121" s="100"/>
      <c r="C121" s="122" t="s">
        <v>353</v>
      </c>
      <c r="D121" s="124"/>
      <c r="E121" s="109"/>
      <c r="F121" s="109"/>
      <c r="G121" s="110"/>
    </row>
    <row r="122" spans="1:7" ht="13.7" customHeight="1" thickBot="1" x14ac:dyDescent="0.45">
      <c r="A122" s="112">
        <f t="shared" si="6"/>
        <v>45312</v>
      </c>
      <c r="B122" s="113"/>
      <c r="C122" s="114"/>
      <c r="D122" s="115"/>
      <c r="E122" s="116"/>
      <c r="F122" s="116"/>
      <c r="G122" s="117"/>
    </row>
    <row r="123" spans="1:7" ht="13.7" customHeight="1" x14ac:dyDescent="0.4">
      <c r="A123" s="128">
        <v>45312</v>
      </c>
      <c r="B123" s="118"/>
      <c r="C123" s="127" t="s">
        <v>343</v>
      </c>
      <c r="D123" s="119" t="s">
        <v>186</v>
      </c>
      <c r="E123" s="120">
        <v>1</v>
      </c>
      <c r="F123" s="120" t="s">
        <v>362</v>
      </c>
      <c r="G123" s="132" t="s">
        <v>363</v>
      </c>
    </row>
    <row r="124" spans="1:7" ht="13.7" customHeight="1" x14ac:dyDescent="0.4">
      <c r="A124" s="105">
        <v>45312</v>
      </c>
      <c r="B124" s="106">
        <f>A124</f>
        <v>45312</v>
      </c>
      <c r="C124" s="122" t="s">
        <v>344</v>
      </c>
      <c r="D124" s="108" t="s">
        <v>187</v>
      </c>
      <c r="E124" s="133">
        <v>15</v>
      </c>
      <c r="F124" s="109" t="s">
        <v>355</v>
      </c>
      <c r="G124" s="110" t="s">
        <v>357</v>
      </c>
    </row>
    <row r="125" spans="1:7" ht="13.7" customHeight="1" x14ac:dyDescent="0.4">
      <c r="A125" s="105">
        <v>45312</v>
      </c>
      <c r="B125" s="100" t="s">
        <v>345</v>
      </c>
      <c r="C125" s="122" t="s">
        <v>346</v>
      </c>
      <c r="D125" s="108" t="s">
        <v>188</v>
      </c>
      <c r="E125" s="109">
        <v>1</v>
      </c>
      <c r="F125" s="109" t="s">
        <v>372</v>
      </c>
      <c r="G125" s="110" t="s">
        <v>367</v>
      </c>
    </row>
    <row r="126" spans="1:7" ht="13.7" customHeight="1" x14ac:dyDescent="0.4">
      <c r="A126" s="105">
        <v>45312</v>
      </c>
      <c r="B126" s="100" t="s">
        <v>347</v>
      </c>
      <c r="C126" s="122" t="s">
        <v>348</v>
      </c>
      <c r="D126" s="108" t="s">
        <v>189</v>
      </c>
      <c r="E126" s="109">
        <v>45</v>
      </c>
      <c r="F126" s="109" t="s">
        <v>355</v>
      </c>
      <c r="G126" s="110" t="s">
        <v>356</v>
      </c>
    </row>
    <row r="127" spans="1:7" ht="13.7" customHeight="1" x14ac:dyDescent="0.4">
      <c r="A127" s="105">
        <v>45312</v>
      </c>
      <c r="B127" s="100"/>
      <c r="C127" s="122" t="s">
        <v>349</v>
      </c>
      <c r="D127" s="108" t="s">
        <v>190</v>
      </c>
      <c r="E127" s="109">
        <v>15</v>
      </c>
      <c r="F127" s="109" t="s">
        <v>355</v>
      </c>
      <c r="G127" s="110" t="s">
        <v>357</v>
      </c>
    </row>
    <row r="128" spans="1:7" ht="13.7" customHeight="1" x14ac:dyDescent="0.4">
      <c r="A128" s="105">
        <f t="shared" si="6"/>
        <v>45312</v>
      </c>
      <c r="B128" s="100" t="s">
        <v>354</v>
      </c>
      <c r="C128" s="123"/>
      <c r="D128" s="108"/>
      <c r="E128" s="109"/>
      <c r="F128" s="109"/>
      <c r="G128" s="110"/>
    </row>
    <row r="129" spans="1:7" ht="13.7" customHeight="1" x14ac:dyDescent="0.4">
      <c r="A129" s="105">
        <v>45312</v>
      </c>
      <c r="B129" s="100" t="s">
        <v>351</v>
      </c>
      <c r="C129" s="123" t="s">
        <v>352</v>
      </c>
      <c r="D129" s="108" t="s">
        <v>318</v>
      </c>
      <c r="E129" s="109">
        <v>1</v>
      </c>
      <c r="F129" s="109" t="s">
        <v>370</v>
      </c>
      <c r="G129" s="110" t="s">
        <v>359</v>
      </c>
    </row>
    <row r="130" spans="1:7" ht="13.7" customHeight="1" x14ac:dyDescent="0.4">
      <c r="A130" s="105">
        <v>45312</v>
      </c>
      <c r="B130" s="100"/>
      <c r="C130" s="122" t="s">
        <v>353</v>
      </c>
      <c r="D130" s="124" t="s">
        <v>289</v>
      </c>
      <c r="E130" s="109">
        <v>3</v>
      </c>
      <c r="F130" s="109" t="s">
        <v>355</v>
      </c>
      <c r="G130" s="110" t="s">
        <v>357</v>
      </c>
    </row>
    <row r="131" spans="1:7" ht="13.7" customHeight="1" thickBot="1" x14ac:dyDescent="0.45">
      <c r="A131" s="112">
        <f t="shared" si="6"/>
        <v>45312</v>
      </c>
      <c r="B131" s="113"/>
      <c r="C131" s="114"/>
      <c r="D131" s="115"/>
      <c r="E131" s="116"/>
      <c r="F131" s="116"/>
      <c r="G131" s="117"/>
    </row>
  </sheetData>
  <phoneticPr fontId="3"/>
  <conditionalFormatting sqref="A1:F2">
    <cfRule type="cellIs" dxfId="19" priority="1" stopIfTrue="1" operator="equal">
      <formula>0</formula>
    </cfRule>
    <cfRule type="expression" dxfId="18" priority="2" stopIfTrue="1">
      <formula>ISERROR(A1)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fitToHeight="0" orientation="portrait" errors="blank" r:id="rId1"/>
  <headerFooter alignWithMargins="0">
    <oddFooter>&amp;P ページ&amp;R&amp;F</oddFooter>
  </headerFooter>
  <rowBreaks count="1" manualBreakCount="1">
    <brk id="6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8E1F6-F3CB-48BB-96A7-A42745A87821}">
  <sheetPr codeName="Sheet9">
    <tabColor rgb="FF92D050"/>
    <pageSetUpPr fitToPage="1"/>
  </sheetPr>
  <dimension ref="A1:H131"/>
  <sheetViews>
    <sheetView view="pageBreakPreview" zoomScaleNormal="100" zoomScaleSheetLayoutView="100" workbookViewId="0"/>
  </sheetViews>
  <sheetFormatPr defaultColWidth="9" defaultRowHeight="13.5" x14ac:dyDescent="0.4"/>
  <cols>
    <col min="1" max="1" width="9.375" style="77" customWidth="1"/>
    <col min="2" max="2" width="2.875" style="77" customWidth="1"/>
    <col min="3" max="3" width="7.125" style="78" customWidth="1"/>
    <col min="4" max="4" width="26.625" style="79" customWidth="1"/>
    <col min="5" max="5" width="5.125" style="77" bestFit="1" customWidth="1"/>
    <col min="6" max="6" width="7.75" style="77" bestFit="1" customWidth="1"/>
    <col min="7" max="7" width="12.125" style="77" customWidth="1"/>
    <col min="8" max="8" width="1.625" style="77" customWidth="1"/>
    <col min="9" max="16384" width="9" style="77"/>
  </cols>
  <sheetData>
    <row r="1" spans="1:7" ht="12.6" customHeight="1" x14ac:dyDescent="0.4"/>
    <row r="2" spans="1:7" ht="20.45" customHeight="1" x14ac:dyDescent="0.4">
      <c r="A2" s="91" t="s">
        <v>920</v>
      </c>
      <c r="B2" s="92"/>
      <c r="D2" s="93"/>
    </row>
    <row r="3" spans="1:7" ht="12.95" customHeight="1" x14ac:dyDescent="0.4">
      <c r="G3" s="80"/>
    </row>
    <row r="4" spans="1:7" ht="12.95" customHeight="1" thickBot="1" x14ac:dyDescent="0.45"/>
    <row r="5" spans="1:7" ht="14.25" customHeight="1" thickBot="1" x14ac:dyDescent="0.45">
      <c r="A5" s="94" t="s">
        <v>339</v>
      </c>
      <c r="B5" s="95"/>
      <c r="C5" s="96"/>
      <c r="D5" s="96" t="s">
        <v>340</v>
      </c>
      <c r="E5" s="97">
        <v>1</v>
      </c>
      <c r="F5" s="95" t="s">
        <v>341</v>
      </c>
      <c r="G5" s="98" t="s">
        <v>342</v>
      </c>
    </row>
    <row r="6" spans="1:7" ht="13.7" customHeight="1" x14ac:dyDescent="0.4">
      <c r="A6" s="99">
        <v>45313</v>
      </c>
      <c r="B6" s="100"/>
      <c r="C6" s="101" t="s">
        <v>343</v>
      </c>
      <c r="D6" s="102" t="s">
        <v>191</v>
      </c>
      <c r="E6" s="103">
        <v>1</v>
      </c>
      <c r="F6" s="103" t="s">
        <v>364</v>
      </c>
      <c r="G6" s="104" t="s">
        <v>365</v>
      </c>
    </row>
    <row r="7" spans="1:7" ht="13.7" customHeight="1" x14ac:dyDescent="0.4">
      <c r="A7" s="105">
        <f>A6</f>
        <v>45313</v>
      </c>
      <c r="B7" s="106">
        <f>A7</f>
        <v>45313</v>
      </c>
      <c r="C7" s="107" t="s">
        <v>344</v>
      </c>
      <c r="D7" s="108"/>
      <c r="E7" s="109"/>
      <c r="F7" s="109"/>
      <c r="G7" s="110"/>
    </row>
    <row r="8" spans="1:7" ht="13.7" customHeight="1" x14ac:dyDescent="0.4">
      <c r="A8" s="105">
        <v>45313</v>
      </c>
      <c r="B8" s="100" t="s">
        <v>345</v>
      </c>
      <c r="C8" s="107" t="s">
        <v>346</v>
      </c>
      <c r="D8" s="108" t="s">
        <v>192</v>
      </c>
      <c r="E8" s="109">
        <v>30</v>
      </c>
      <c r="F8" s="109" t="s">
        <v>355</v>
      </c>
      <c r="G8" s="110" t="s">
        <v>357</v>
      </c>
    </row>
    <row r="9" spans="1:7" ht="13.7" customHeight="1" x14ac:dyDescent="0.4">
      <c r="A9" s="105">
        <v>45313</v>
      </c>
      <c r="B9" s="100" t="s">
        <v>347</v>
      </c>
      <c r="C9" s="107" t="s">
        <v>348</v>
      </c>
      <c r="D9" s="108" t="s">
        <v>193</v>
      </c>
      <c r="E9" s="109">
        <v>45</v>
      </c>
      <c r="F9" s="109" t="s">
        <v>355</v>
      </c>
      <c r="G9" s="110" t="s">
        <v>356</v>
      </c>
    </row>
    <row r="10" spans="1:7" ht="13.7" customHeight="1" x14ac:dyDescent="0.4">
      <c r="A10" s="105">
        <v>45313</v>
      </c>
      <c r="B10" s="100"/>
      <c r="C10" s="107" t="s">
        <v>349</v>
      </c>
      <c r="D10" s="108" t="s">
        <v>194</v>
      </c>
      <c r="E10" s="109">
        <v>15</v>
      </c>
      <c r="F10" s="109" t="s">
        <v>355</v>
      </c>
      <c r="G10" s="110" t="s">
        <v>357</v>
      </c>
    </row>
    <row r="11" spans="1:7" ht="13.7" customHeight="1" x14ac:dyDescent="0.4">
      <c r="A11" s="105">
        <f t="shared" ref="A11:A23" si="0">A10</f>
        <v>45313</v>
      </c>
      <c r="B11" s="100" t="s">
        <v>350</v>
      </c>
      <c r="C11" s="111"/>
      <c r="D11" s="108"/>
      <c r="E11" s="109"/>
      <c r="F11" s="109"/>
      <c r="G11" s="110"/>
    </row>
    <row r="12" spans="1:7" ht="13.7" customHeight="1" x14ac:dyDescent="0.4">
      <c r="A12" s="105">
        <v>45313</v>
      </c>
      <c r="B12" s="100" t="s">
        <v>351</v>
      </c>
      <c r="C12" s="111" t="s">
        <v>352</v>
      </c>
      <c r="D12" s="108" t="s">
        <v>319</v>
      </c>
      <c r="E12" s="109">
        <v>30</v>
      </c>
      <c r="F12" s="109" t="s">
        <v>355</v>
      </c>
      <c r="G12" s="110" t="s">
        <v>357</v>
      </c>
    </row>
    <row r="13" spans="1:7" ht="13.7" customHeight="1" x14ac:dyDescent="0.4">
      <c r="A13" s="105">
        <f t="shared" si="0"/>
        <v>45313</v>
      </c>
      <c r="B13" s="100"/>
      <c r="C13" s="107" t="s">
        <v>353</v>
      </c>
      <c r="D13" s="108"/>
      <c r="E13" s="109"/>
      <c r="F13" s="109"/>
      <c r="G13" s="110"/>
    </row>
    <row r="14" spans="1:7" ht="13.7" customHeight="1" thickBot="1" x14ac:dyDescent="0.45">
      <c r="A14" s="112">
        <f t="shared" si="0"/>
        <v>45313</v>
      </c>
      <c r="B14" s="113"/>
      <c r="C14" s="114"/>
      <c r="D14" s="115"/>
      <c r="E14" s="116"/>
      <c r="F14" s="116"/>
      <c r="G14" s="117"/>
    </row>
    <row r="15" spans="1:7" ht="13.7" customHeight="1" x14ac:dyDescent="0.4">
      <c r="A15" s="99">
        <v>45313</v>
      </c>
      <c r="B15" s="118"/>
      <c r="C15" s="101" t="s">
        <v>343</v>
      </c>
      <c r="D15" s="119" t="s">
        <v>195</v>
      </c>
      <c r="E15" s="120">
        <v>60</v>
      </c>
      <c r="F15" s="120" t="s">
        <v>355</v>
      </c>
      <c r="G15" s="110" t="s">
        <v>356</v>
      </c>
    </row>
    <row r="16" spans="1:7" ht="13.7" customHeight="1" x14ac:dyDescent="0.4">
      <c r="A16" s="105">
        <f t="shared" si="0"/>
        <v>45313</v>
      </c>
      <c r="B16" s="106">
        <f>A16</f>
        <v>45313</v>
      </c>
      <c r="C16" s="107" t="s">
        <v>344</v>
      </c>
      <c r="D16" s="108"/>
      <c r="E16" s="109"/>
      <c r="F16" s="109"/>
      <c r="G16" s="110"/>
    </row>
    <row r="17" spans="1:7" ht="13.7" customHeight="1" x14ac:dyDescent="0.4">
      <c r="A17" s="105">
        <v>45313</v>
      </c>
      <c r="B17" s="100" t="s">
        <v>345</v>
      </c>
      <c r="C17" s="107" t="s">
        <v>346</v>
      </c>
      <c r="D17" s="108" t="s">
        <v>196</v>
      </c>
      <c r="E17" s="109">
        <v>1</v>
      </c>
      <c r="F17" s="109" t="s">
        <v>370</v>
      </c>
      <c r="G17" s="110" t="s">
        <v>359</v>
      </c>
    </row>
    <row r="18" spans="1:7" ht="13.7" customHeight="1" x14ac:dyDescent="0.4">
      <c r="A18" s="105">
        <v>45313</v>
      </c>
      <c r="B18" s="100" t="s">
        <v>347</v>
      </c>
      <c r="C18" s="107" t="s">
        <v>348</v>
      </c>
      <c r="D18" s="108" t="s">
        <v>197</v>
      </c>
      <c r="E18" s="109">
        <v>45</v>
      </c>
      <c r="F18" s="109" t="s">
        <v>355</v>
      </c>
      <c r="G18" s="110" t="s">
        <v>356</v>
      </c>
    </row>
    <row r="19" spans="1:7" ht="13.7" customHeight="1" x14ac:dyDescent="0.4">
      <c r="A19" s="105">
        <v>45313</v>
      </c>
      <c r="B19" s="100"/>
      <c r="C19" s="107" t="s">
        <v>349</v>
      </c>
      <c r="D19" s="108" t="s">
        <v>198</v>
      </c>
      <c r="E19" s="109">
        <v>15</v>
      </c>
      <c r="F19" s="109" t="s">
        <v>355</v>
      </c>
      <c r="G19" s="110" t="s">
        <v>357</v>
      </c>
    </row>
    <row r="20" spans="1:7" ht="13.7" customHeight="1" x14ac:dyDescent="0.4">
      <c r="A20" s="105">
        <f t="shared" si="0"/>
        <v>45313</v>
      </c>
      <c r="B20" s="100" t="s">
        <v>354</v>
      </c>
      <c r="C20" s="111"/>
      <c r="D20" s="108"/>
      <c r="E20" s="109"/>
      <c r="F20" s="109"/>
      <c r="G20" s="110"/>
    </row>
    <row r="21" spans="1:7" ht="13.7" customHeight="1" x14ac:dyDescent="0.4">
      <c r="A21" s="105">
        <v>45313</v>
      </c>
      <c r="B21" s="100" t="s">
        <v>351</v>
      </c>
      <c r="C21" s="111" t="s">
        <v>352</v>
      </c>
      <c r="D21" s="108" t="s">
        <v>320</v>
      </c>
      <c r="E21" s="109">
        <v>30</v>
      </c>
      <c r="F21" s="109" t="s">
        <v>355</v>
      </c>
      <c r="G21" s="110" t="s">
        <v>357</v>
      </c>
    </row>
    <row r="22" spans="1:7" ht="13.7" customHeight="1" x14ac:dyDescent="0.4">
      <c r="A22" s="105">
        <f t="shared" si="0"/>
        <v>45313</v>
      </c>
      <c r="B22" s="100"/>
      <c r="C22" s="107" t="s">
        <v>353</v>
      </c>
      <c r="D22" s="81"/>
      <c r="E22" s="109"/>
      <c r="F22" s="109"/>
      <c r="G22" s="110"/>
    </row>
    <row r="23" spans="1:7" ht="13.7" customHeight="1" thickBot="1" x14ac:dyDescent="0.45">
      <c r="A23" s="112">
        <f t="shared" si="0"/>
        <v>45313</v>
      </c>
      <c r="B23" s="113"/>
      <c r="C23" s="114"/>
      <c r="D23" s="115"/>
      <c r="E23" s="116"/>
      <c r="F23" s="116"/>
      <c r="G23" s="117"/>
    </row>
    <row r="24" spans="1:7" ht="13.7" customHeight="1" x14ac:dyDescent="0.4">
      <c r="A24" s="99">
        <v>45314</v>
      </c>
      <c r="B24" s="100"/>
      <c r="C24" s="121" t="s">
        <v>343</v>
      </c>
      <c r="D24" s="102" t="s">
        <v>199</v>
      </c>
      <c r="E24" s="120">
        <v>1</v>
      </c>
      <c r="F24" s="120" t="s">
        <v>358</v>
      </c>
      <c r="G24" s="110" t="s">
        <v>368</v>
      </c>
    </row>
    <row r="25" spans="1:7" ht="13.7" customHeight="1" x14ac:dyDescent="0.4">
      <c r="A25" s="99">
        <v>45314</v>
      </c>
      <c r="B25" s="106">
        <f>A25</f>
        <v>45314</v>
      </c>
      <c r="C25" s="122" t="s">
        <v>344</v>
      </c>
      <c r="D25" s="108" t="s">
        <v>200</v>
      </c>
      <c r="E25" s="109">
        <v>10</v>
      </c>
      <c r="F25" s="109" t="s">
        <v>355</v>
      </c>
      <c r="G25" s="110" t="s">
        <v>357</v>
      </c>
    </row>
    <row r="26" spans="1:7" ht="13.7" customHeight="1" x14ac:dyDescent="0.4">
      <c r="A26" s="99">
        <v>45314</v>
      </c>
      <c r="B26" s="100" t="s">
        <v>345</v>
      </c>
      <c r="C26" s="122" t="s">
        <v>346</v>
      </c>
      <c r="D26" s="108" t="s">
        <v>201</v>
      </c>
      <c r="E26" s="109">
        <v>30</v>
      </c>
      <c r="F26" s="109" t="s">
        <v>355</v>
      </c>
      <c r="G26" s="110" t="s">
        <v>357</v>
      </c>
    </row>
    <row r="27" spans="1:7" ht="13.7" customHeight="1" x14ac:dyDescent="0.4">
      <c r="A27" s="99">
        <v>45314</v>
      </c>
      <c r="B27" s="100" t="s">
        <v>347</v>
      </c>
      <c r="C27" s="122" t="s">
        <v>348</v>
      </c>
      <c r="D27" s="108" t="s">
        <v>202</v>
      </c>
      <c r="E27" s="109">
        <v>45</v>
      </c>
      <c r="F27" s="109" t="s">
        <v>355</v>
      </c>
      <c r="G27" s="110" t="s">
        <v>356</v>
      </c>
    </row>
    <row r="28" spans="1:7" ht="13.7" customHeight="1" x14ac:dyDescent="0.4">
      <c r="A28" s="99">
        <v>45314</v>
      </c>
      <c r="B28" s="100"/>
      <c r="C28" s="122" t="s">
        <v>349</v>
      </c>
      <c r="D28" s="108" t="s">
        <v>203</v>
      </c>
      <c r="E28" s="109">
        <v>15</v>
      </c>
      <c r="F28" s="109" t="s">
        <v>355</v>
      </c>
      <c r="G28" s="110" t="s">
        <v>357</v>
      </c>
    </row>
    <row r="29" spans="1:7" ht="13.7" customHeight="1" x14ac:dyDescent="0.4">
      <c r="A29" s="99">
        <f t="shared" ref="A29:A41" si="1">A28</f>
        <v>45314</v>
      </c>
      <c r="B29" s="100" t="s">
        <v>350</v>
      </c>
      <c r="C29" s="123"/>
      <c r="D29" s="108"/>
      <c r="E29" s="109"/>
      <c r="F29" s="109"/>
      <c r="G29" s="110"/>
    </row>
    <row r="30" spans="1:7" ht="13.7" customHeight="1" x14ac:dyDescent="0.4">
      <c r="A30" s="99">
        <v>45314</v>
      </c>
      <c r="B30" s="100" t="s">
        <v>351</v>
      </c>
      <c r="C30" s="123" t="s">
        <v>352</v>
      </c>
      <c r="D30" s="108" t="s">
        <v>321</v>
      </c>
      <c r="E30" s="109">
        <v>2</v>
      </c>
      <c r="F30" s="109" t="s">
        <v>370</v>
      </c>
      <c r="G30" s="110" t="s">
        <v>371</v>
      </c>
    </row>
    <row r="31" spans="1:7" ht="13.7" customHeight="1" x14ac:dyDescent="0.4">
      <c r="A31" s="99">
        <v>45314</v>
      </c>
      <c r="B31" s="100"/>
      <c r="C31" s="122" t="s">
        <v>353</v>
      </c>
      <c r="D31" s="124" t="s">
        <v>289</v>
      </c>
      <c r="E31" s="125">
        <v>3</v>
      </c>
      <c r="F31" s="125" t="s">
        <v>355</v>
      </c>
      <c r="G31" s="126" t="s">
        <v>357</v>
      </c>
    </row>
    <row r="32" spans="1:7" ht="13.7" customHeight="1" thickBot="1" x14ac:dyDescent="0.45">
      <c r="A32" s="112">
        <f t="shared" si="1"/>
        <v>45314</v>
      </c>
      <c r="B32" s="113"/>
      <c r="C32" s="114"/>
      <c r="D32" s="115"/>
      <c r="E32" s="116"/>
      <c r="F32" s="116"/>
      <c r="G32" s="117"/>
    </row>
    <row r="33" spans="1:7" ht="13.7" customHeight="1" x14ac:dyDescent="0.4">
      <c r="A33" s="99">
        <v>45314</v>
      </c>
      <c r="B33" s="118"/>
      <c r="C33" s="127" t="s">
        <v>343</v>
      </c>
      <c r="D33" s="119" t="s">
        <v>204</v>
      </c>
      <c r="E33" s="103">
        <v>1</v>
      </c>
      <c r="F33" s="103" t="s">
        <v>362</v>
      </c>
      <c r="G33" s="110" t="s">
        <v>363</v>
      </c>
    </row>
    <row r="34" spans="1:7" ht="13.7" customHeight="1" x14ac:dyDescent="0.4">
      <c r="A34" s="99">
        <v>45314</v>
      </c>
      <c r="B34" s="106">
        <f>A34</f>
        <v>45314</v>
      </c>
      <c r="C34" s="122" t="s">
        <v>344</v>
      </c>
      <c r="D34" s="108" t="s">
        <v>205</v>
      </c>
      <c r="E34" s="133">
        <v>15</v>
      </c>
      <c r="F34" s="109" t="s">
        <v>355</v>
      </c>
      <c r="G34" s="110" t="s">
        <v>357</v>
      </c>
    </row>
    <row r="35" spans="1:7" ht="13.7" customHeight="1" x14ac:dyDescent="0.4">
      <c r="A35" s="99">
        <v>45314</v>
      </c>
      <c r="B35" s="100" t="s">
        <v>345</v>
      </c>
      <c r="C35" s="122" t="s">
        <v>346</v>
      </c>
      <c r="D35" s="108" t="s">
        <v>206</v>
      </c>
      <c r="E35" s="109">
        <v>30</v>
      </c>
      <c r="F35" s="109" t="s">
        <v>355</v>
      </c>
      <c r="G35" s="110" t="s">
        <v>357</v>
      </c>
    </row>
    <row r="36" spans="1:7" ht="13.7" customHeight="1" x14ac:dyDescent="0.4">
      <c r="A36" s="99">
        <v>45314</v>
      </c>
      <c r="B36" s="100" t="s">
        <v>347</v>
      </c>
      <c r="C36" s="122" t="s">
        <v>348</v>
      </c>
      <c r="D36" s="108" t="s">
        <v>207</v>
      </c>
      <c r="E36" s="109">
        <v>45</v>
      </c>
      <c r="F36" s="109" t="s">
        <v>355</v>
      </c>
      <c r="G36" s="110" t="s">
        <v>356</v>
      </c>
    </row>
    <row r="37" spans="1:7" ht="13.7" customHeight="1" x14ac:dyDescent="0.4">
      <c r="A37" s="99">
        <v>45314</v>
      </c>
      <c r="B37" s="100"/>
      <c r="C37" s="122" t="s">
        <v>349</v>
      </c>
      <c r="D37" s="108" t="s">
        <v>208</v>
      </c>
      <c r="E37" s="109">
        <v>15</v>
      </c>
      <c r="F37" s="109" t="s">
        <v>355</v>
      </c>
      <c r="G37" s="110" t="s">
        <v>357</v>
      </c>
    </row>
    <row r="38" spans="1:7" ht="13.7" customHeight="1" x14ac:dyDescent="0.4">
      <c r="A38" s="99">
        <f t="shared" si="1"/>
        <v>45314</v>
      </c>
      <c r="B38" s="100" t="s">
        <v>354</v>
      </c>
      <c r="C38" s="123"/>
      <c r="D38" s="108"/>
      <c r="E38" s="109"/>
      <c r="F38" s="109"/>
      <c r="G38" s="110"/>
    </row>
    <row r="39" spans="1:7" ht="13.7" customHeight="1" x14ac:dyDescent="0.4">
      <c r="A39" s="99">
        <v>45314</v>
      </c>
      <c r="B39" s="100" t="s">
        <v>351</v>
      </c>
      <c r="C39" s="123" t="s">
        <v>352</v>
      </c>
      <c r="D39" s="108" t="s">
        <v>322</v>
      </c>
      <c r="E39" s="109">
        <v>30</v>
      </c>
      <c r="F39" s="109" t="s">
        <v>355</v>
      </c>
      <c r="G39" s="110" t="s">
        <v>357</v>
      </c>
    </row>
    <row r="40" spans="1:7" ht="13.7" customHeight="1" x14ac:dyDescent="0.4">
      <c r="A40" s="99">
        <f t="shared" si="1"/>
        <v>45314</v>
      </c>
      <c r="B40" s="100"/>
      <c r="C40" s="122" t="s">
        <v>353</v>
      </c>
      <c r="D40" s="108"/>
      <c r="E40" s="109"/>
      <c r="F40" s="109"/>
      <c r="G40" s="110"/>
    </row>
    <row r="41" spans="1:7" ht="13.7" customHeight="1" thickBot="1" x14ac:dyDescent="0.45">
      <c r="A41" s="112">
        <f t="shared" si="1"/>
        <v>45314</v>
      </c>
      <c r="B41" s="113"/>
      <c r="C41" s="114"/>
      <c r="D41" s="115"/>
      <c r="E41" s="116"/>
      <c r="F41" s="116"/>
      <c r="G41" s="117"/>
    </row>
    <row r="42" spans="1:7" ht="13.7" customHeight="1" x14ac:dyDescent="0.4">
      <c r="A42" s="99">
        <v>45315</v>
      </c>
      <c r="B42" s="118"/>
      <c r="C42" s="127" t="s">
        <v>343</v>
      </c>
      <c r="D42" s="119" t="s">
        <v>209</v>
      </c>
      <c r="E42" s="120">
        <v>1</v>
      </c>
      <c r="F42" s="120" t="s">
        <v>358</v>
      </c>
      <c r="G42" s="110" t="s">
        <v>368</v>
      </c>
    </row>
    <row r="43" spans="1:7" ht="13.7" customHeight="1" x14ac:dyDescent="0.4">
      <c r="A43" s="105">
        <v>45315</v>
      </c>
      <c r="B43" s="106">
        <f>A43</f>
        <v>45315</v>
      </c>
      <c r="C43" s="122" t="s">
        <v>344</v>
      </c>
      <c r="D43" s="108" t="s">
        <v>210</v>
      </c>
      <c r="E43" s="109">
        <v>10</v>
      </c>
      <c r="F43" s="109" t="s">
        <v>355</v>
      </c>
      <c r="G43" s="110" t="s">
        <v>357</v>
      </c>
    </row>
    <row r="44" spans="1:7" ht="13.7" customHeight="1" x14ac:dyDescent="0.4">
      <c r="A44" s="105">
        <v>45315</v>
      </c>
      <c r="B44" s="100" t="s">
        <v>345</v>
      </c>
      <c r="C44" s="122" t="s">
        <v>346</v>
      </c>
      <c r="D44" s="108" t="s">
        <v>211</v>
      </c>
      <c r="E44" s="109">
        <v>30</v>
      </c>
      <c r="F44" s="109" t="s">
        <v>355</v>
      </c>
      <c r="G44" s="110" t="s">
        <v>357</v>
      </c>
    </row>
    <row r="45" spans="1:7" ht="13.7" customHeight="1" x14ac:dyDescent="0.4">
      <c r="A45" s="105">
        <v>45315</v>
      </c>
      <c r="B45" s="100" t="s">
        <v>347</v>
      </c>
      <c r="C45" s="122" t="s">
        <v>348</v>
      </c>
      <c r="D45" s="108" t="s">
        <v>212</v>
      </c>
      <c r="E45" s="109">
        <v>45</v>
      </c>
      <c r="F45" s="109" t="s">
        <v>355</v>
      </c>
      <c r="G45" s="110" t="s">
        <v>356</v>
      </c>
    </row>
    <row r="46" spans="1:7" ht="13.7" customHeight="1" x14ac:dyDescent="0.4">
      <c r="A46" s="105">
        <v>45315</v>
      </c>
      <c r="B46" s="100"/>
      <c r="C46" s="122" t="s">
        <v>349</v>
      </c>
      <c r="D46" s="108" t="s">
        <v>213</v>
      </c>
      <c r="E46" s="109">
        <v>15</v>
      </c>
      <c r="F46" s="109" t="s">
        <v>355</v>
      </c>
      <c r="G46" s="110" t="s">
        <v>357</v>
      </c>
    </row>
    <row r="47" spans="1:7" ht="13.7" customHeight="1" x14ac:dyDescent="0.4">
      <c r="A47" s="105">
        <f t="shared" ref="A47:A59" si="2">A46</f>
        <v>45315</v>
      </c>
      <c r="B47" s="100" t="s">
        <v>350</v>
      </c>
      <c r="C47" s="123"/>
      <c r="D47" s="108"/>
      <c r="E47" s="109"/>
      <c r="F47" s="109"/>
      <c r="G47" s="110"/>
    </row>
    <row r="48" spans="1:7" ht="13.7" customHeight="1" x14ac:dyDescent="0.4">
      <c r="A48" s="105">
        <v>45315</v>
      </c>
      <c r="B48" s="100" t="s">
        <v>351</v>
      </c>
      <c r="C48" s="123" t="s">
        <v>352</v>
      </c>
      <c r="D48" s="108" t="s">
        <v>323</v>
      </c>
      <c r="E48" s="109">
        <v>30</v>
      </c>
      <c r="F48" s="109" t="s">
        <v>355</v>
      </c>
      <c r="G48" s="110" t="s">
        <v>357</v>
      </c>
    </row>
    <row r="49" spans="1:7" ht="13.7" customHeight="1" x14ac:dyDescent="0.4">
      <c r="A49" s="105">
        <v>45315</v>
      </c>
      <c r="B49" s="100"/>
      <c r="C49" s="122" t="s">
        <v>353</v>
      </c>
      <c r="D49" s="124" t="s">
        <v>285</v>
      </c>
      <c r="E49" s="109">
        <v>3</v>
      </c>
      <c r="F49" s="109" t="s">
        <v>355</v>
      </c>
      <c r="G49" s="110" t="s">
        <v>357</v>
      </c>
    </row>
    <row r="50" spans="1:7" ht="13.7" customHeight="1" thickBot="1" x14ac:dyDescent="0.45">
      <c r="A50" s="112">
        <f t="shared" si="2"/>
        <v>45315</v>
      </c>
      <c r="B50" s="113"/>
      <c r="C50" s="114"/>
      <c r="D50" s="115"/>
      <c r="E50" s="116"/>
      <c r="F50" s="116"/>
      <c r="G50" s="117"/>
    </row>
    <row r="51" spans="1:7" ht="13.7" customHeight="1" x14ac:dyDescent="0.4">
      <c r="A51" s="99">
        <v>45315</v>
      </c>
      <c r="B51" s="118"/>
      <c r="C51" s="127" t="s">
        <v>343</v>
      </c>
      <c r="D51" s="119" t="s">
        <v>214</v>
      </c>
      <c r="E51" s="120">
        <v>60</v>
      </c>
      <c r="F51" s="120" t="s">
        <v>355</v>
      </c>
      <c r="G51" s="110" t="s">
        <v>356</v>
      </c>
    </row>
    <row r="52" spans="1:7" ht="13.7" customHeight="1" x14ac:dyDescent="0.4">
      <c r="A52" s="105">
        <f t="shared" si="2"/>
        <v>45315</v>
      </c>
      <c r="B52" s="106">
        <f>A52</f>
        <v>45315</v>
      </c>
      <c r="C52" s="122" t="s">
        <v>344</v>
      </c>
      <c r="D52" s="108"/>
      <c r="E52" s="109"/>
      <c r="F52" s="109"/>
      <c r="G52" s="110"/>
    </row>
    <row r="53" spans="1:7" ht="13.7" customHeight="1" x14ac:dyDescent="0.4">
      <c r="A53" s="105">
        <v>45315</v>
      </c>
      <c r="B53" s="100" t="s">
        <v>345</v>
      </c>
      <c r="C53" s="122" t="s">
        <v>346</v>
      </c>
      <c r="D53" s="108" t="s">
        <v>215</v>
      </c>
      <c r="E53" s="109">
        <v>30</v>
      </c>
      <c r="F53" s="109" t="s">
        <v>355</v>
      </c>
      <c r="G53" s="110" t="s">
        <v>357</v>
      </c>
    </row>
    <row r="54" spans="1:7" ht="13.7" customHeight="1" x14ac:dyDescent="0.4">
      <c r="A54" s="105">
        <v>45315</v>
      </c>
      <c r="B54" s="100" t="s">
        <v>347</v>
      </c>
      <c r="C54" s="122" t="s">
        <v>348</v>
      </c>
      <c r="D54" s="108" t="s">
        <v>216</v>
      </c>
      <c r="E54" s="109">
        <v>45</v>
      </c>
      <c r="F54" s="109" t="s">
        <v>355</v>
      </c>
      <c r="G54" s="110" t="s">
        <v>356</v>
      </c>
    </row>
    <row r="55" spans="1:7" ht="13.7" customHeight="1" x14ac:dyDescent="0.4">
      <c r="A55" s="105">
        <v>45315</v>
      </c>
      <c r="B55" s="100"/>
      <c r="C55" s="122" t="s">
        <v>349</v>
      </c>
      <c r="D55" s="108" t="s">
        <v>217</v>
      </c>
      <c r="E55" s="109">
        <v>15</v>
      </c>
      <c r="F55" s="109" t="s">
        <v>355</v>
      </c>
      <c r="G55" s="110" t="s">
        <v>357</v>
      </c>
    </row>
    <row r="56" spans="1:7" ht="13.7" customHeight="1" x14ac:dyDescent="0.4">
      <c r="A56" s="105">
        <f t="shared" si="2"/>
        <v>45315</v>
      </c>
      <c r="B56" s="100" t="s">
        <v>354</v>
      </c>
      <c r="C56" s="123"/>
      <c r="D56" s="108"/>
      <c r="E56" s="109"/>
      <c r="F56" s="109"/>
      <c r="G56" s="110"/>
    </row>
    <row r="57" spans="1:7" ht="13.7" customHeight="1" x14ac:dyDescent="0.4">
      <c r="A57" s="105">
        <v>45315</v>
      </c>
      <c r="B57" s="100" t="s">
        <v>351</v>
      </c>
      <c r="C57" s="123" t="s">
        <v>352</v>
      </c>
      <c r="D57" s="108" t="s">
        <v>324</v>
      </c>
      <c r="E57" s="109">
        <v>2</v>
      </c>
      <c r="F57" s="109" t="s">
        <v>370</v>
      </c>
      <c r="G57" s="110" t="s">
        <v>371</v>
      </c>
    </row>
    <row r="58" spans="1:7" ht="13.7" customHeight="1" x14ac:dyDescent="0.4">
      <c r="A58" s="105">
        <f t="shared" si="2"/>
        <v>45315</v>
      </c>
      <c r="B58" s="100"/>
      <c r="C58" s="122" t="s">
        <v>353</v>
      </c>
      <c r="D58" s="108"/>
      <c r="E58" s="125"/>
      <c r="F58" s="125"/>
      <c r="G58" s="126"/>
    </row>
    <row r="59" spans="1:7" ht="13.7" customHeight="1" thickBot="1" x14ac:dyDescent="0.45">
      <c r="A59" s="112">
        <f t="shared" si="2"/>
        <v>45315</v>
      </c>
      <c r="B59" s="113"/>
      <c r="C59" s="114"/>
      <c r="D59" s="115"/>
      <c r="E59" s="116"/>
      <c r="F59" s="116"/>
      <c r="G59" s="117"/>
    </row>
    <row r="60" spans="1:7" ht="13.7" customHeight="1" x14ac:dyDescent="0.4">
      <c r="A60" s="99">
        <v>45316</v>
      </c>
      <c r="B60" s="118"/>
      <c r="C60" s="127" t="s">
        <v>343</v>
      </c>
      <c r="D60" s="119" t="s">
        <v>218</v>
      </c>
      <c r="E60" s="120">
        <v>1</v>
      </c>
      <c r="F60" s="120" t="s">
        <v>375</v>
      </c>
      <c r="G60" s="110" t="s">
        <v>365</v>
      </c>
    </row>
    <row r="61" spans="1:7" ht="13.7" customHeight="1" x14ac:dyDescent="0.4">
      <c r="A61" s="105">
        <v>45316</v>
      </c>
      <c r="B61" s="106">
        <f>A61</f>
        <v>45316</v>
      </c>
      <c r="C61" s="122" t="s">
        <v>344</v>
      </c>
      <c r="D61" s="108" t="s">
        <v>219</v>
      </c>
      <c r="E61" s="109">
        <v>10</v>
      </c>
      <c r="F61" s="109" t="s">
        <v>355</v>
      </c>
      <c r="G61" s="110" t="s">
        <v>357</v>
      </c>
    </row>
    <row r="62" spans="1:7" ht="13.7" customHeight="1" x14ac:dyDescent="0.4">
      <c r="A62" s="105">
        <v>45316</v>
      </c>
      <c r="B62" s="100" t="s">
        <v>345</v>
      </c>
      <c r="C62" s="122" t="s">
        <v>346</v>
      </c>
      <c r="D62" s="108" t="s">
        <v>220</v>
      </c>
      <c r="E62" s="109">
        <v>30</v>
      </c>
      <c r="F62" s="109" t="s">
        <v>355</v>
      </c>
      <c r="G62" s="110" t="s">
        <v>357</v>
      </c>
    </row>
    <row r="63" spans="1:7" ht="13.7" customHeight="1" x14ac:dyDescent="0.4">
      <c r="A63" s="105">
        <v>45316</v>
      </c>
      <c r="B63" s="100" t="s">
        <v>347</v>
      </c>
      <c r="C63" s="122" t="s">
        <v>348</v>
      </c>
      <c r="D63" s="108" t="s">
        <v>221</v>
      </c>
      <c r="E63" s="109">
        <v>1</v>
      </c>
      <c r="F63" s="109" t="s">
        <v>366</v>
      </c>
      <c r="G63" s="110" t="s">
        <v>367</v>
      </c>
    </row>
    <row r="64" spans="1:7" ht="13.7" customHeight="1" x14ac:dyDescent="0.4">
      <c r="A64" s="105">
        <v>45316</v>
      </c>
      <c r="B64" s="100"/>
      <c r="C64" s="122" t="s">
        <v>349</v>
      </c>
      <c r="D64" s="108" t="s">
        <v>222</v>
      </c>
      <c r="E64" s="109">
        <v>15</v>
      </c>
      <c r="F64" s="109" t="s">
        <v>355</v>
      </c>
      <c r="G64" s="110" t="s">
        <v>357</v>
      </c>
    </row>
    <row r="65" spans="1:7" ht="13.7" customHeight="1" x14ac:dyDescent="0.4">
      <c r="A65" s="105">
        <f t="shared" ref="A65:A77" si="3">A64</f>
        <v>45316</v>
      </c>
      <c r="B65" s="100" t="s">
        <v>350</v>
      </c>
      <c r="C65" s="123"/>
      <c r="D65" s="108"/>
      <c r="E65" s="109"/>
      <c r="F65" s="109"/>
      <c r="G65" s="110"/>
    </row>
    <row r="66" spans="1:7" ht="13.7" customHeight="1" x14ac:dyDescent="0.4">
      <c r="A66" s="105">
        <v>45316</v>
      </c>
      <c r="B66" s="100" t="s">
        <v>351</v>
      </c>
      <c r="C66" s="123" t="s">
        <v>352</v>
      </c>
      <c r="D66" s="108" t="s">
        <v>325</v>
      </c>
      <c r="E66" s="109">
        <v>30</v>
      </c>
      <c r="F66" s="109" t="s">
        <v>355</v>
      </c>
      <c r="G66" s="110" t="s">
        <v>357</v>
      </c>
    </row>
    <row r="67" spans="1:7" ht="13.7" customHeight="1" x14ac:dyDescent="0.4">
      <c r="A67" s="105">
        <f t="shared" si="3"/>
        <v>45316</v>
      </c>
      <c r="B67" s="100"/>
      <c r="C67" s="122" t="s">
        <v>353</v>
      </c>
      <c r="D67" s="124"/>
      <c r="E67" s="109"/>
      <c r="F67" s="109"/>
      <c r="G67" s="110"/>
    </row>
    <row r="68" spans="1:7" ht="13.7" customHeight="1" thickBot="1" x14ac:dyDescent="0.45">
      <c r="A68" s="112">
        <f t="shared" si="3"/>
        <v>45316</v>
      </c>
      <c r="B68" s="113"/>
      <c r="C68" s="114"/>
      <c r="D68" s="115"/>
      <c r="E68" s="116"/>
      <c r="F68" s="116"/>
      <c r="G68" s="117"/>
    </row>
    <row r="69" spans="1:7" ht="13.7" customHeight="1" x14ac:dyDescent="0.4">
      <c r="A69" s="128">
        <v>45316</v>
      </c>
      <c r="B69" s="118"/>
      <c r="C69" s="127" t="s">
        <v>343</v>
      </c>
      <c r="D69" s="119" t="s">
        <v>223</v>
      </c>
      <c r="E69" s="120">
        <v>60</v>
      </c>
      <c r="F69" s="120" t="s">
        <v>355</v>
      </c>
      <c r="G69" s="110" t="s">
        <v>356</v>
      </c>
    </row>
    <row r="70" spans="1:7" ht="13.7" customHeight="1" x14ac:dyDescent="0.4">
      <c r="A70" s="105">
        <f t="shared" si="3"/>
        <v>45316</v>
      </c>
      <c r="B70" s="106">
        <f>A70</f>
        <v>45316</v>
      </c>
      <c r="C70" s="122" t="s">
        <v>344</v>
      </c>
      <c r="D70" s="108"/>
      <c r="E70" s="109"/>
      <c r="F70" s="109"/>
      <c r="G70" s="110"/>
    </row>
    <row r="71" spans="1:7" ht="13.7" customHeight="1" x14ac:dyDescent="0.4">
      <c r="A71" s="105">
        <v>45316</v>
      </c>
      <c r="B71" s="100" t="s">
        <v>345</v>
      </c>
      <c r="C71" s="122" t="s">
        <v>346</v>
      </c>
      <c r="D71" s="108" t="s">
        <v>224</v>
      </c>
      <c r="E71" s="109">
        <v>30</v>
      </c>
      <c r="F71" s="109" t="s">
        <v>355</v>
      </c>
      <c r="G71" s="110" t="s">
        <v>357</v>
      </c>
    </row>
    <row r="72" spans="1:7" ht="13.7" customHeight="1" x14ac:dyDescent="0.4">
      <c r="A72" s="105">
        <v>45316</v>
      </c>
      <c r="B72" s="100" t="s">
        <v>347</v>
      </c>
      <c r="C72" s="122" t="s">
        <v>348</v>
      </c>
      <c r="D72" s="108" t="s">
        <v>225</v>
      </c>
      <c r="E72" s="129">
        <v>45</v>
      </c>
      <c r="F72" s="129" t="s">
        <v>355</v>
      </c>
      <c r="G72" s="130" t="s">
        <v>356</v>
      </c>
    </row>
    <row r="73" spans="1:7" ht="13.7" customHeight="1" x14ac:dyDescent="0.4">
      <c r="A73" s="105">
        <v>45316</v>
      </c>
      <c r="B73" s="100"/>
      <c r="C73" s="122" t="s">
        <v>349</v>
      </c>
      <c r="D73" s="108" t="s">
        <v>226</v>
      </c>
      <c r="E73" s="109">
        <v>15</v>
      </c>
      <c r="F73" s="109" t="s">
        <v>355</v>
      </c>
      <c r="G73" s="110" t="s">
        <v>357</v>
      </c>
    </row>
    <row r="74" spans="1:7" ht="13.7" customHeight="1" x14ac:dyDescent="0.4">
      <c r="A74" s="105">
        <f t="shared" si="3"/>
        <v>45316</v>
      </c>
      <c r="B74" s="100" t="s">
        <v>354</v>
      </c>
      <c r="C74" s="123"/>
      <c r="D74" s="108"/>
      <c r="E74" s="109"/>
      <c r="F74" s="109"/>
      <c r="G74" s="110"/>
    </row>
    <row r="75" spans="1:7" ht="13.7" customHeight="1" x14ac:dyDescent="0.4">
      <c r="A75" s="105">
        <v>45316</v>
      </c>
      <c r="B75" s="100" t="s">
        <v>351</v>
      </c>
      <c r="C75" s="123" t="s">
        <v>352</v>
      </c>
      <c r="D75" s="108" t="s">
        <v>326</v>
      </c>
      <c r="E75" s="109">
        <v>30</v>
      </c>
      <c r="F75" s="109" t="s">
        <v>355</v>
      </c>
      <c r="G75" s="110" t="s">
        <v>357</v>
      </c>
    </row>
    <row r="76" spans="1:7" ht="13.7" customHeight="1" x14ac:dyDescent="0.4">
      <c r="A76" s="105">
        <f t="shared" si="3"/>
        <v>45316</v>
      </c>
      <c r="B76" s="100"/>
      <c r="C76" s="122" t="s">
        <v>353</v>
      </c>
      <c r="D76" s="108"/>
      <c r="E76" s="109"/>
      <c r="F76" s="109"/>
      <c r="G76" s="110"/>
    </row>
    <row r="77" spans="1:7" ht="13.7" customHeight="1" thickBot="1" x14ac:dyDescent="0.45">
      <c r="A77" s="112">
        <f t="shared" si="3"/>
        <v>45316</v>
      </c>
      <c r="B77" s="113"/>
      <c r="C77" s="114"/>
      <c r="D77" s="115"/>
      <c r="E77" s="116"/>
      <c r="F77" s="131"/>
      <c r="G77" s="117"/>
    </row>
    <row r="78" spans="1:7" ht="13.7" customHeight="1" x14ac:dyDescent="0.4">
      <c r="A78" s="128">
        <v>45317</v>
      </c>
      <c r="B78" s="118"/>
      <c r="C78" s="127" t="s">
        <v>343</v>
      </c>
      <c r="D78" s="119" t="s">
        <v>227</v>
      </c>
      <c r="E78" s="120">
        <v>1</v>
      </c>
      <c r="F78" s="120" t="s">
        <v>358</v>
      </c>
      <c r="G78" s="110" t="s">
        <v>368</v>
      </c>
    </row>
    <row r="79" spans="1:7" ht="13.7" customHeight="1" x14ac:dyDescent="0.4">
      <c r="A79" s="105">
        <v>45317</v>
      </c>
      <c r="B79" s="106">
        <f>A79</f>
        <v>45317</v>
      </c>
      <c r="C79" s="122" t="s">
        <v>344</v>
      </c>
      <c r="D79" s="108" t="s">
        <v>228</v>
      </c>
      <c r="E79" s="109">
        <v>10</v>
      </c>
      <c r="F79" s="109" t="s">
        <v>355</v>
      </c>
      <c r="G79" s="110" t="s">
        <v>357</v>
      </c>
    </row>
    <row r="80" spans="1:7" ht="13.7" customHeight="1" x14ac:dyDescent="0.4">
      <c r="A80" s="105">
        <v>45317</v>
      </c>
      <c r="B80" s="100" t="s">
        <v>345</v>
      </c>
      <c r="C80" s="122" t="s">
        <v>346</v>
      </c>
      <c r="D80" s="108" t="s">
        <v>229</v>
      </c>
      <c r="E80" s="109">
        <v>30</v>
      </c>
      <c r="F80" s="109" t="s">
        <v>355</v>
      </c>
      <c r="G80" s="110" t="s">
        <v>357</v>
      </c>
    </row>
    <row r="81" spans="1:7" ht="13.7" customHeight="1" x14ac:dyDescent="0.4">
      <c r="A81" s="105">
        <v>45317</v>
      </c>
      <c r="B81" s="100" t="s">
        <v>347</v>
      </c>
      <c r="C81" s="122" t="s">
        <v>348</v>
      </c>
      <c r="D81" s="108" t="s">
        <v>230</v>
      </c>
      <c r="E81" s="109">
        <v>45</v>
      </c>
      <c r="F81" s="109" t="s">
        <v>355</v>
      </c>
      <c r="G81" s="110" t="s">
        <v>356</v>
      </c>
    </row>
    <row r="82" spans="1:7" ht="13.7" customHeight="1" x14ac:dyDescent="0.4">
      <c r="A82" s="105">
        <v>45317</v>
      </c>
      <c r="B82" s="100"/>
      <c r="C82" s="122" t="s">
        <v>349</v>
      </c>
      <c r="D82" s="108" t="s">
        <v>231</v>
      </c>
      <c r="E82" s="109">
        <v>15</v>
      </c>
      <c r="F82" s="109" t="s">
        <v>355</v>
      </c>
      <c r="G82" s="110" t="s">
        <v>357</v>
      </c>
    </row>
    <row r="83" spans="1:7" ht="13.7" customHeight="1" x14ac:dyDescent="0.4">
      <c r="A83" s="105">
        <f t="shared" ref="A83:A95" si="4">A82</f>
        <v>45317</v>
      </c>
      <c r="B83" s="100" t="s">
        <v>350</v>
      </c>
      <c r="C83" s="123"/>
      <c r="D83" s="108"/>
      <c r="E83" s="109"/>
      <c r="F83" s="109"/>
      <c r="G83" s="110"/>
    </row>
    <row r="84" spans="1:7" ht="13.7" customHeight="1" x14ac:dyDescent="0.4">
      <c r="A84" s="105">
        <v>45317</v>
      </c>
      <c r="B84" s="100" t="s">
        <v>351</v>
      </c>
      <c r="C84" s="123" t="s">
        <v>352</v>
      </c>
      <c r="D84" s="108" t="s">
        <v>327</v>
      </c>
      <c r="E84" s="109">
        <v>30</v>
      </c>
      <c r="F84" s="109" t="s">
        <v>355</v>
      </c>
      <c r="G84" s="110" t="s">
        <v>357</v>
      </c>
    </row>
    <row r="85" spans="1:7" ht="13.7" customHeight="1" x14ac:dyDescent="0.4">
      <c r="A85" s="105">
        <v>45317</v>
      </c>
      <c r="B85" s="100"/>
      <c r="C85" s="122" t="s">
        <v>353</v>
      </c>
      <c r="D85" s="108" t="s">
        <v>289</v>
      </c>
      <c r="E85" s="109">
        <v>3</v>
      </c>
      <c r="F85" s="109" t="s">
        <v>355</v>
      </c>
      <c r="G85" s="110" t="s">
        <v>357</v>
      </c>
    </row>
    <row r="86" spans="1:7" ht="13.7" customHeight="1" thickBot="1" x14ac:dyDescent="0.45">
      <c r="A86" s="112">
        <f t="shared" si="4"/>
        <v>45317</v>
      </c>
      <c r="B86" s="113"/>
      <c r="C86" s="114"/>
      <c r="D86" s="108"/>
      <c r="E86" s="116"/>
      <c r="F86" s="116"/>
      <c r="G86" s="117"/>
    </row>
    <row r="87" spans="1:7" ht="13.7" customHeight="1" x14ac:dyDescent="0.4">
      <c r="A87" s="128">
        <v>45317</v>
      </c>
      <c r="B87" s="118"/>
      <c r="C87" s="127" t="s">
        <v>343</v>
      </c>
      <c r="D87" s="119" t="s">
        <v>232</v>
      </c>
      <c r="E87" s="120">
        <v>60</v>
      </c>
      <c r="F87" s="120" t="s">
        <v>355</v>
      </c>
      <c r="G87" s="132" t="s">
        <v>356</v>
      </c>
    </row>
    <row r="88" spans="1:7" ht="13.7" customHeight="1" x14ac:dyDescent="0.4">
      <c r="A88" s="105">
        <f t="shared" si="4"/>
        <v>45317</v>
      </c>
      <c r="B88" s="106">
        <f>A88</f>
        <v>45317</v>
      </c>
      <c r="C88" s="122" t="s">
        <v>344</v>
      </c>
      <c r="D88" s="108"/>
      <c r="E88" s="109"/>
      <c r="F88" s="109"/>
      <c r="G88" s="110"/>
    </row>
    <row r="89" spans="1:7" ht="13.7" customHeight="1" x14ac:dyDescent="0.4">
      <c r="A89" s="105">
        <v>45317</v>
      </c>
      <c r="B89" s="100" t="s">
        <v>345</v>
      </c>
      <c r="C89" s="122" t="s">
        <v>346</v>
      </c>
      <c r="D89" s="108" t="s">
        <v>233</v>
      </c>
      <c r="E89" s="109">
        <v>30</v>
      </c>
      <c r="F89" s="109" t="s">
        <v>355</v>
      </c>
      <c r="G89" s="110" t="s">
        <v>357</v>
      </c>
    </row>
    <row r="90" spans="1:7" ht="13.7" customHeight="1" x14ac:dyDescent="0.4">
      <c r="A90" s="105">
        <v>45317</v>
      </c>
      <c r="B90" s="100" t="s">
        <v>347</v>
      </c>
      <c r="C90" s="122" t="s">
        <v>348</v>
      </c>
      <c r="D90" s="108" t="s">
        <v>234</v>
      </c>
      <c r="E90" s="109">
        <v>45</v>
      </c>
      <c r="F90" s="109" t="s">
        <v>355</v>
      </c>
      <c r="G90" s="110" t="s">
        <v>356</v>
      </c>
    </row>
    <row r="91" spans="1:7" ht="13.7" customHeight="1" x14ac:dyDescent="0.4">
      <c r="A91" s="105">
        <v>45317</v>
      </c>
      <c r="B91" s="100"/>
      <c r="C91" s="122" t="s">
        <v>349</v>
      </c>
      <c r="D91" s="108" t="s">
        <v>235</v>
      </c>
      <c r="E91" s="109">
        <v>15</v>
      </c>
      <c r="F91" s="109" t="s">
        <v>355</v>
      </c>
      <c r="G91" s="110" t="s">
        <v>357</v>
      </c>
    </row>
    <row r="92" spans="1:7" ht="13.7" customHeight="1" x14ac:dyDescent="0.4">
      <c r="A92" s="105">
        <f t="shared" si="4"/>
        <v>45317</v>
      </c>
      <c r="B92" s="100" t="s">
        <v>354</v>
      </c>
      <c r="C92" s="123"/>
      <c r="D92" s="108"/>
      <c r="E92" s="109"/>
      <c r="F92" s="109"/>
      <c r="G92" s="110"/>
    </row>
    <row r="93" spans="1:7" ht="13.7" customHeight="1" x14ac:dyDescent="0.4">
      <c r="A93" s="105">
        <v>45317</v>
      </c>
      <c r="B93" s="100" t="s">
        <v>351</v>
      </c>
      <c r="C93" s="123" t="s">
        <v>352</v>
      </c>
      <c r="D93" s="108" t="s">
        <v>328</v>
      </c>
      <c r="E93" s="109">
        <v>30</v>
      </c>
      <c r="F93" s="109" t="s">
        <v>355</v>
      </c>
      <c r="G93" s="110" t="s">
        <v>357</v>
      </c>
    </row>
    <row r="94" spans="1:7" ht="13.7" customHeight="1" x14ac:dyDescent="0.4">
      <c r="A94" s="105">
        <f t="shared" si="4"/>
        <v>45317</v>
      </c>
      <c r="B94" s="100"/>
      <c r="C94" s="122" t="s">
        <v>353</v>
      </c>
      <c r="D94" s="124"/>
      <c r="E94" s="109"/>
      <c r="F94" s="109"/>
      <c r="G94" s="110"/>
    </row>
    <row r="95" spans="1:7" ht="13.7" customHeight="1" thickBot="1" x14ac:dyDescent="0.45">
      <c r="A95" s="112">
        <f t="shared" si="4"/>
        <v>45317</v>
      </c>
      <c r="B95" s="113"/>
      <c r="C95" s="114"/>
      <c r="D95" s="115"/>
      <c r="E95" s="116"/>
      <c r="F95" s="131"/>
      <c r="G95" s="117"/>
    </row>
    <row r="96" spans="1:7" ht="13.7" customHeight="1" x14ac:dyDescent="0.4">
      <c r="A96" s="128">
        <v>45318</v>
      </c>
      <c r="B96" s="118"/>
      <c r="C96" s="127" t="s">
        <v>343</v>
      </c>
      <c r="D96" s="119" t="s">
        <v>236</v>
      </c>
      <c r="E96" s="120">
        <v>60</v>
      </c>
      <c r="F96" s="120" t="s">
        <v>355</v>
      </c>
      <c r="G96" s="132" t="s">
        <v>356</v>
      </c>
    </row>
    <row r="97" spans="1:8" ht="13.7" customHeight="1" x14ac:dyDescent="0.4">
      <c r="A97" s="105">
        <f t="shared" ref="A97:A113" si="5">A96</f>
        <v>45318</v>
      </c>
      <c r="B97" s="106">
        <f>A97</f>
        <v>45318</v>
      </c>
      <c r="C97" s="122" t="s">
        <v>344</v>
      </c>
      <c r="D97" s="108"/>
      <c r="E97" s="109"/>
      <c r="F97" s="109"/>
      <c r="G97" s="110"/>
    </row>
    <row r="98" spans="1:8" ht="13.7" customHeight="1" x14ac:dyDescent="0.4">
      <c r="A98" s="105">
        <v>45318</v>
      </c>
      <c r="B98" s="100" t="s">
        <v>345</v>
      </c>
      <c r="C98" s="122" t="s">
        <v>346</v>
      </c>
      <c r="D98" s="108" t="s">
        <v>237</v>
      </c>
      <c r="E98" s="109">
        <v>30</v>
      </c>
      <c r="F98" s="109" t="s">
        <v>355</v>
      </c>
      <c r="G98" s="110" t="s">
        <v>357</v>
      </c>
    </row>
    <row r="99" spans="1:8" ht="13.7" customHeight="1" x14ac:dyDescent="0.4">
      <c r="A99" s="105">
        <v>45318</v>
      </c>
      <c r="B99" s="100" t="s">
        <v>347</v>
      </c>
      <c r="C99" s="122" t="s">
        <v>348</v>
      </c>
      <c r="D99" s="108" t="s">
        <v>238</v>
      </c>
      <c r="E99" s="109">
        <v>1</v>
      </c>
      <c r="F99" s="109" t="s">
        <v>366</v>
      </c>
      <c r="G99" s="110" t="s">
        <v>367</v>
      </c>
    </row>
    <row r="100" spans="1:8" ht="13.7" customHeight="1" x14ac:dyDescent="0.4">
      <c r="A100" s="105">
        <v>45318</v>
      </c>
      <c r="B100" s="100"/>
      <c r="C100" s="122" t="s">
        <v>349</v>
      </c>
      <c r="D100" s="108" t="s">
        <v>239</v>
      </c>
      <c r="E100" s="109">
        <v>15</v>
      </c>
      <c r="F100" s="109" t="s">
        <v>355</v>
      </c>
      <c r="G100" s="110" t="s">
        <v>357</v>
      </c>
    </row>
    <row r="101" spans="1:8" ht="13.7" customHeight="1" x14ac:dyDescent="0.4">
      <c r="A101" s="105">
        <f t="shared" si="5"/>
        <v>45318</v>
      </c>
      <c r="B101" s="100" t="s">
        <v>350</v>
      </c>
      <c r="C101" s="123"/>
      <c r="D101" s="108"/>
      <c r="E101" s="109"/>
      <c r="F101" s="109"/>
      <c r="G101" s="110"/>
      <c r="H101" s="82"/>
    </row>
    <row r="102" spans="1:8" ht="13.7" customHeight="1" x14ac:dyDescent="0.4">
      <c r="A102" s="105">
        <v>45318</v>
      </c>
      <c r="B102" s="100" t="s">
        <v>351</v>
      </c>
      <c r="C102" s="123" t="s">
        <v>352</v>
      </c>
      <c r="D102" s="108" t="s">
        <v>329</v>
      </c>
      <c r="E102" s="109">
        <v>30</v>
      </c>
      <c r="F102" s="109" t="s">
        <v>355</v>
      </c>
      <c r="G102" s="110" t="s">
        <v>357</v>
      </c>
    </row>
    <row r="103" spans="1:8" ht="13.7" customHeight="1" x14ac:dyDescent="0.4">
      <c r="A103" s="105">
        <f t="shared" si="5"/>
        <v>45318</v>
      </c>
      <c r="B103" s="100"/>
      <c r="C103" s="122" t="s">
        <v>353</v>
      </c>
      <c r="D103" s="108"/>
      <c r="E103" s="109"/>
      <c r="F103" s="109"/>
      <c r="G103" s="110"/>
    </row>
    <row r="104" spans="1:8" ht="13.7" customHeight="1" thickBot="1" x14ac:dyDescent="0.45">
      <c r="A104" s="112">
        <f t="shared" si="5"/>
        <v>45318</v>
      </c>
      <c r="B104" s="113"/>
      <c r="C104" s="114"/>
      <c r="D104" s="115"/>
      <c r="E104" s="116"/>
      <c r="F104" s="116"/>
      <c r="G104" s="117"/>
    </row>
    <row r="105" spans="1:8" ht="13.7" customHeight="1" x14ac:dyDescent="0.4">
      <c r="A105" s="128">
        <v>45318</v>
      </c>
      <c r="B105" s="118"/>
      <c r="C105" s="127" t="s">
        <v>343</v>
      </c>
      <c r="D105" s="119" t="s">
        <v>240</v>
      </c>
      <c r="E105" s="120">
        <v>1</v>
      </c>
      <c r="F105" s="120" t="s">
        <v>364</v>
      </c>
      <c r="G105" s="132" t="s">
        <v>365</v>
      </c>
    </row>
    <row r="106" spans="1:8" ht="13.7" customHeight="1" x14ac:dyDescent="0.4">
      <c r="A106" s="105">
        <f t="shared" si="5"/>
        <v>45318</v>
      </c>
      <c r="B106" s="106">
        <f>A106</f>
        <v>45318</v>
      </c>
      <c r="C106" s="122" t="s">
        <v>344</v>
      </c>
      <c r="D106" s="108"/>
      <c r="E106" s="109"/>
      <c r="F106" s="109"/>
      <c r="G106" s="110"/>
    </row>
    <row r="107" spans="1:8" ht="13.7" customHeight="1" x14ac:dyDescent="0.4">
      <c r="A107" s="105">
        <v>45318</v>
      </c>
      <c r="B107" s="100" t="s">
        <v>345</v>
      </c>
      <c r="C107" s="122" t="s">
        <v>346</v>
      </c>
      <c r="D107" s="108" t="s">
        <v>78</v>
      </c>
      <c r="E107" s="109">
        <v>30</v>
      </c>
      <c r="F107" s="109" t="s">
        <v>355</v>
      </c>
      <c r="G107" s="110" t="s">
        <v>357</v>
      </c>
    </row>
    <row r="108" spans="1:8" ht="13.7" customHeight="1" x14ac:dyDescent="0.4">
      <c r="A108" s="105">
        <v>45318</v>
      </c>
      <c r="B108" s="100" t="s">
        <v>347</v>
      </c>
      <c r="C108" s="122" t="s">
        <v>348</v>
      </c>
      <c r="D108" s="108" t="s">
        <v>85</v>
      </c>
      <c r="E108" s="109">
        <v>45</v>
      </c>
      <c r="F108" s="109" t="s">
        <v>355</v>
      </c>
      <c r="G108" s="110" t="s">
        <v>356</v>
      </c>
    </row>
    <row r="109" spans="1:8" ht="13.7" customHeight="1" x14ac:dyDescent="0.4">
      <c r="A109" s="105">
        <v>45318</v>
      </c>
      <c r="B109" s="100"/>
      <c r="C109" s="122" t="s">
        <v>349</v>
      </c>
      <c r="D109" s="108" t="s">
        <v>241</v>
      </c>
      <c r="E109" s="109">
        <v>15</v>
      </c>
      <c r="F109" s="109" t="s">
        <v>355</v>
      </c>
      <c r="G109" s="110" t="s">
        <v>357</v>
      </c>
    </row>
    <row r="110" spans="1:8" ht="13.7" customHeight="1" x14ac:dyDescent="0.4">
      <c r="A110" s="105">
        <f t="shared" si="5"/>
        <v>45318</v>
      </c>
      <c r="B110" s="100" t="s">
        <v>354</v>
      </c>
      <c r="C110" s="123"/>
      <c r="D110" s="108"/>
      <c r="E110" s="109"/>
      <c r="F110" s="109"/>
      <c r="G110" s="110"/>
    </row>
    <row r="111" spans="1:8" ht="13.7" customHeight="1" x14ac:dyDescent="0.4">
      <c r="A111" s="105">
        <v>45318</v>
      </c>
      <c r="B111" s="100" t="s">
        <v>351</v>
      </c>
      <c r="C111" s="123" t="s">
        <v>352</v>
      </c>
      <c r="D111" s="108" t="s">
        <v>330</v>
      </c>
      <c r="E111" s="129">
        <v>30</v>
      </c>
      <c r="F111" s="129" t="s">
        <v>355</v>
      </c>
      <c r="G111" s="130" t="s">
        <v>357</v>
      </c>
    </row>
    <row r="112" spans="1:8" ht="13.7" customHeight="1" x14ac:dyDescent="0.4">
      <c r="A112" s="105">
        <f t="shared" si="5"/>
        <v>45318</v>
      </c>
      <c r="B112" s="100"/>
      <c r="C112" s="122" t="s">
        <v>353</v>
      </c>
      <c r="D112" s="124"/>
      <c r="E112" s="109"/>
      <c r="F112" s="109"/>
      <c r="G112" s="110"/>
    </row>
    <row r="113" spans="1:7" ht="13.7" customHeight="1" thickBot="1" x14ac:dyDescent="0.45">
      <c r="A113" s="112">
        <f t="shared" si="5"/>
        <v>45318</v>
      </c>
      <c r="B113" s="113"/>
      <c r="C113" s="114"/>
      <c r="D113" s="115"/>
      <c r="E113" s="116"/>
      <c r="F113" s="116"/>
      <c r="G113" s="117"/>
    </row>
    <row r="114" spans="1:7" ht="13.7" customHeight="1" x14ac:dyDescent="0.4">
      <c r="A114" s="128">
        <v>45319</v>
      </c>
      <c r="B114" s="118"/>
      <c r="C114" s="127" t="s">
        <v>343</v>
      </c>
      <c r="D114" s="119" t="s">
        <v>242</v>
      </c>
      <c r="E114" s="120">
        <v>1</v>
      </c>
      <c r="F114" s="120" t="s">
        <v>364</v>
      </c>
      <c r="G114" s="132" t="s">
        <v>365</v>
      </c>
    </row>
    <row r="115" spans="1:7" ht="13.7" customHeight="1" x14ac:dyDescent="0.4">
      <c r="A115" s="105">
        <f t="shared" ref="A115:A131" si="6">A114</f>
        <v>45319</v>
      </c>
      <c r="B115" s="106">
        <f>A115</f>
        <v>45319</v>
      </c>
      <c r="C115" s="122" t="s">
        <v>344</v>
      </c>
      <c r="D115" s="108"/>
      <c r="E115" s="109"/>
      <c r="F115" s="109"/>
      <c r="G115" s="110"/>
    </row>
    <row r="116" spans="1:7" ht="13.7" customHeight="1" x14ac:dyDescent="0.4">
      <c r="A116" s="105">
        <v>45319</v>
      </c>
      <c r="B116" s="100" t="s">
        <v>345</v>
      </c>
      <c r="C116" s="122" t="s">
        <v>346</v>
      </c>
      <c r="D116" s="108" t="s">
        <v>243</v>
      </c>
      <c r="E116" s="109">
        <v>30</v>
      </c>
      <c r="F116" s="109" t="s">
        <v>355</v>
      </c>
      <c r="G116" s="110" t="s">
        <v>357</v>
      </c>
    </row>
    <row r="117" spans="1:7" ht="13.7" customHeight="1" x14ac:dyDescent="0.4">
      <c r="A117" s="105">
        <v>45319</v>
      </c>
      <c r="B117" s="100" t="s">
        <v>347</v>
      </c>
      <c r="C117" s="122" t="s">
        <v>348</v>
      </c>
      <c r="D117" s="108" t="s">
        <v>244</v>
      </c>
      <c r="E117" s="109">
        <v>45</v>
      </c>
      <c r="F117" s="109" t="s">
        <v>355</v>
      </c>
      <c r="G117" s="110" t="s">
        <v>356</v>
      </c>
    </row>
    <row r="118" spans="1:7" ht="13.7" customHeight="1" x14ac:dyDescent="0.4">
      <c r="A118" s="105">
        <v>45319</v>
      </c>
      <c r="B118" s="100"/>
      <c r="C118" s="122" t="s">
        <v>349</v>
      </c>
      <c r="D118" s="108" t="s">
        <v>245</v>
      </c>
      <c r="E118" s="109">
        <v>15</v>
      </c>
      <c r="F118" s="109" t="s">
        <v>355</v>
      </c>
      <c r="G118" s="110" t="s">
        <v>357</v>
      </c>
    </row>
    <row r="119" spans="1:7" ht="13.7" customHeight="1" x14ac:dyDescent="0.4">
      <c r="A119" s="105">
        <f t="shared" si="6"/>
        <v>45319</v>
      </c>
      <c r="B119" s="100" t="s">
        <v>350</v>
      </c>
      <c r="C119" s="123"/>
      <c r="D119" s="108"/>
      <c r="E119" s="109"/>
      <c r="F119" s="109"/>
      <c r="G119" s="110"/>
    </row>
    <row r="120" spans="1:7" ht="13.7" customHeight="1" x14ac:dyDescent="0.4">
      <c r="A120" s="105">
        <v>45319</v>
      </c>
      <c r="B120" s="100" t="s">
        <v>351</v>
      </c>
      <c r="C120" s="123" t="s">
        <v>352</v>
      </c>
      <c r="D120" s="108" t="s">
        <v>331</v>
      </c>
      <c r="E120" s="109">
        <v>30</v>
      </c>
      <c r="F120" s="109" t="s">
        <v>355</v>
      </c>
      <c r="G120" s="110" t="s">
        <v>357</v>
      </c>
    </row>
    <row r="121" spans="1:7" ht="13.7" customHeight="1" x14ac:dyDescent="0.4">
      <c r="A121" s="105">
        <f t="shared" si="6"/>
        <v>45319</v>
      </c>
      <c r="B121" s="100"/>
      <c r="C121" s="122" t="s">
        <v>353</v>
      </c>
      <c r="D121" s="124"/>
      <c r="E121" s="109"/>
      <c r="F121" s="109"/>
      <c r="G121" s="110"/>
    </row>
    <row r="122" spans="1:7" ht="13.7" customHeight="1" thickBot="1" x14ac:dyDescent="0.45">
      <c r="A122" s="112">
        <f t="shared" si="6"/>
        <v>45319</v>
      </c>
      <c r="B122" s="113"/>
      <c r="C122" s="114"/>
      <c r="D122" s="115"/>
      <c r="E122" s="116"/>
      <c r="F122" s="116"/>
      <c r="G122" s="117"/>
    </row>
    <row r="123" spans="1:7" ht="13.7" customHeight="1" x14ac:dyDescent="0.4">
      <c r="A123" s="128">
        <v>45319</v>
      </c>
      <c r="B123" s="118"/>
      <c r="C123" s="127" t="s">
        <v>343</v>
      </c>
      <c r="D123" s="119" t="s">
        <v>246</v>
      </c>
      <c r="E123" s="120">
        <v>1</v>
      </c>
      <c r="F123" s="120" t="s">
        <v>364</v>
      </c>
      <c r="G123" s="132" t="s">
        <v>365</v>
      </c>
    </row>
    <row r="124" spans="1:7" ht="13.7" customHeight="1" x14ac:dyDescent="0.4">
      <c r="A124" s="105">
        <f t="shared" si="6"/>
        <v>45319</v>
      </c>
      <c r="B124" s="106">
        <f>A124</f>
        <v>45319</v>
      </c>
      <c r="C124" s="122" t="s">
        <v>344</v>
      </c>
      <c r="D124" s="108"/>
      <c r="E124" s="109"/>
      <c r="F124" s="109"/>
      <c r="G124" s="110"/>
    </row>
    <row r="125" spans="1:7" ht="13.7" customHeight="1" x14ac:dyDescent="0.4">
      <c r="A125" s="105">
        <v>45319</v>
      </c>
      <c r="B125" s="100" t="s">
        <v>345</v>
      </c>
      <c r="C125" s="122" t="s">
        <v>346</v>
      </c>
      <c r="D125" s="108" t="s">
        <v>247</v>
      </c>
      <c r="E125" s="109">
        <v>30</v>
      </c>
      <c r="F125" s="109" t="s">
        <v>355</v>
      </c>
      <c r="G125" s="110" t="s">
        <v>357</v>
      </c>
    </row>
    <row r="126" spans="1:7" ht="13.7" customHeight="1" x14ac:dyDescent="0.4">
      <c r="A126" s="105">
        <v>45319</v>
      </c>
      <c r="B126" s="100" t="s">
        <v>347</v>
      </c>
      <c r="C126" s="122" t="s">
        <v>348</v>
      </c>
      <c r="D126" s="108" t="s">
        <v>248</v>
      </c>
      <c r="E126" s="109">
        <v>45</v>
      </c>
      <c r="F126" s="109" t="s">
        <v>355</v>
      </c>
      <c r="G126" s="110" t="s">
        <v>356</v>
      </c>
    </row>
    <row r="127" spans="1:7" ht="13.7" customHeight="1" x14ac:dyDescent="0.4">
      <c r="A127" s="105">
        <v>45319</v>
      </c>
      <c r="B127" s="100"/>
      <c r="C127" s="122" t="s">
        <v>349</v>
      </c>
      <c r="D127" s="108" t="s">
        <v>249</v>
      </c>
      <c r="E127" s="109">
        <v>15</v>
      </c>
      <c r="F127" s="109" t="s">
        <v>355</v>
      </c>
      <c r="G127" s="110" t="s">
        <v>357</v>
      </c>
    </row>
    <row r="128" spans="1:7" ht="13.7" customHeight="1" x14ac:dyDescent="0.4">
      <c r="A128" s="105">
        <f t="shared" si="6"/>
        <v>45319</v>
      </c>
      <c r="B128" s="100" t="s">
        <v>354</v>
      </c>
      <c r="C128" s="123"/>
      <c r="D128" s="108"/>
      <c r="E128" s="109"/>
      <c r="F128" s="109"/>
      <c r="G128" s="110"/>
    </row>
    <row r="129" spans="1:7" ht="13.7" customHeight="1" x14ac:dyDescent="0.4">
      <c r="A129" s="105">
        <v>45319</v>
      </c>
      <c r="B129" s="100" t="s">
        <v>351</v>
      </c>
      <c r="C129" s="123" t="s">
        <v>352</v>
      </c>
      <c r="D129" s="108" t="s">
        <v>332</v>
      </c>
      <c r="E129" s="109">
        <v>30</v>
      </c>
      <c r="F129" s="109" t="s">
        <v>355</v>
      </c>
      <c r="G129" s="110" t="s">
        <v>357</v>
      </c>
    </row>
    <row r="130" spans="1:7" ht="13.7" customHeight="1" x14ac:dyDescent="0.4">
      <c r="A130" s="105">
        <f t="shared" si="6"/>
        <v>45319</v>
      </c>
      <c r="B130" s="100"/>
      <c r="C130" s="122" t="s">
        <v>353</v>
      </c>
      <c r="D130" s="124"/>
      <c r="E130" s="109"/>
      <c r="F130" s="109"/>
      <c r="G130" s="110"/>
    </row>
    <row r="131" spans="1:7" ht="13.7" customHeight="1" thickBot="1" x14ac:dyDescent="0.45">
      <c r="A131" s="112">
        <f t="shared" si="6"/>
        <v>45319</v>
      </c>
      <c r="B131" s="113"/>
      <c r="C131" s="114"/>
      <c r="D131" s="115"/>
      <c r="E131" s="116"/>
      <c r="F131" s="116"/>
      <c r="G131" s="117"/>
    </row>
  </sheetData>
  <phoneticPr fontId="3"/>
  <conditionalFormatting sqref="A1:F2">
    <cfRule type="cellIs" dxfId="17" priority="1" stopIfTrue="1" operator="equal">
      <formula>0</formula>
    </cfRule>
    <cfRule type="expression" dxfId="16" priority="2" stopIfTrue="1">
      <formula>ISERROR(A1)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fitToHeight="0" orientation="portrait" errors="blank" r:id="rId1"/>
  <headerFooter alignWithMargins="0">
    <oddFooter>&amp;P ページ&amp;R&amp;F</oddFooter>
  </headerFooter>
  <rowBreaks count="1" manualBreakCount="1">
    <brk id="6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27BA-206D-49D4-AE66-C95D4DEBE57E}">
  <sheetPr codeName="Sheet10">
    <tabColor rgb="FF92D050"/>
    <pageSetUpPr fitToPage="1"/>
  </sheetPr>
  <dimension ref="A1:G59"/>
  <sheetViews>
    <sheetView view="pageBreakPreview" zoomScaleNormal="100" zoomScaleSheetLayoutView="100" workbookViewId="0"/>
  </sheetViews>
  <sheetFormatPr defaultColWidth="9" defaultRowHeight="13.5" x14ac:dyDescent="0.4"/>
  <cols>
    <col min="1" max="1" width="9.375" style="77" customWidth="1"/>
    <col min="2" max="2" width="2.875" style="77" customWidth="1"/>
    <col min="3" max="3" width="7.125" style="78" customWidth="1"/>
    <col min="4" max="4" width="26.625" style="79" customWidth="1"/>
    <col min="5" max="5" width="5.125" style="77" bestFit="1" customWidth="1"/>
    <col min="6" max="6" width="8.75" style="77" bestFit="1" customWidth="1"/>
    <col min="7" max="7" width="12.125" style="77" customWidth="1"/>
    <col min="8" max="8" width="1.625" style="77" customWidth="1"/>
    <col min="9" max="16384" width="9" style="77"/>
  </cols>
  <sheetData>
    <row r="1" spans="1:7" ht="12.6" customHeight="1" x14ac:dyDescent="0.4"/>
    <row r="2" spans="1:7" ht="20.45" customHeight="1" x14ac:dyDescent="0.4">
      <c r="A2" s="91" t="s">
        <v>920</v>
      </c>
      <c r="B2" s="92"/>
      <c r="D2" s="93"/>
    </row>
    <row r="3" spans="1:7" ht="12.95" customHeight="1" x14ac:dyDescent="0.4">
      <c r="G3" s="80"/>
    </row>
    <row r="4" spans="1:7" ht="12.95" customHeight="1" thickBot="1" x14ac:dyDescent="0.45"/>
    <row r="5" spans="1:7" ht="14.25" customHeight="1" thickBot="1" x14ac:dyDescent="0.45">
      <c r="A5" s="94" t="s">
        <v>339</v>
      </c>
      <c r="B5" s="95"/>
      <c r="C5" s="96"/>
      <c r="D5" s="96" t="s">
        <v>340</v>
      </c>
      <c r="E5" s="97">
        <v>1</v>
      </c>
      <c r="F5" s="95" t="s">
        <v>341</v>
      </c>
      <c r="G5" s="98" t="s">
        <v>342</v>
      </c>
    </row>
    <row r="6" spans="1:7" ht="13.7" customHeight="1" x14ac:dyDescent="0.4">
      <c r="A6" s="99">
        <v>45320</v>
      </c>
      <c r="B6" s="100"/>
      <c r="C6" s="101" t="s">
        <v>343</v>
      </c>
      <c r="D6" s="102" t="s">
        <v>250</v>
      </c>
      <c r="E6" s="103">
        <v>60</v>
      </c>
      <c r="F6" s="103" t="s">
        <v>355</v>
      </c>
      <c r="G6" s="104" t="s">
        <v>356</v>
      </c>
    </row>
    <row r="7" spans="1:7" ht="13.7" customHeight="1" x14ac:dyDescent="0.4">
      <c r="A7" s="105">
        <f>A6</f>
        <v>45320</v>
      </c>
      <c r="B7" s="106">
        <f>A7</f>
        <v>45320</v>
      </c>
      <c r="C7" s="107" t="s">
        <v>344</v>
      </c>
      <c r="D7" s="108"/>
      <c r="E7" s="109"/>
      <c r="F7" s="109"/>
      <c r="G7" s="110"/>
    </row>
    <row r="8" spans="1:7" ht="13.7" customHeight="1" x14ac:dyDescent="0.4">
      <c r="A8" s="105">
        <v>45320</v>
      </c>
      <c r="B8" s="100" t="s">
        <v>345</v>
      </c>
      <c r="C8" s="107" t="s">
        <v>346</v>
      </c>
      <c r="D8" s="108" t="s">
        <v>251</v>
      </c>
      <c r="E8" s="109">
        <v>1</v>
      </c>
      <c r="F8" s="109" t="s">
        <v>370</v>
      </c>
      <c r="G8" s="110" t="s">
        <v>359</v>
      </c>
    </row>
    <row r="9" spans="1:7" ht="13.7" customHeight="1" x14ac:dyDescent="0.4">
      <c r="A9" s="105">
        <v>45320</v>
      </c>
      <c r="B9" s="100" t="s">
        <v>347</v>
      </c>
      <c r="C9" s="107" t="s">
        <v>348</v>
      </c>
      <c r="D9" s="108" t="s">
        <v>252</v>
      </c>
      <c r="E9" s="109">
        <v>45</v>
      </c>
      <c r="F9" s="109" t="s">
        <v>355</v>
      </c>
      <c r="G9" s="110" t="s">
        <v>356</v>
      </c>
    </row>
    <row r="10" spans="1:7" ht="13.7" customHeight="1" x14ac:dyDescent="0.4">
      <c r="A10" s="105">
        <v>45320</v>
      </c>
      <c r="B10" s="100"/>
      <c r="C10" s="107" t="s">
        <v>349</v>
      </c>
      <c r="D10" s="108" t="s">
        <v>253</v>
      </c>
      <c r="E10" s="109">
        <v>15</v>
      </c>
      <c r="F10" s="109" t="s">
        <v>355</v>
      </c>
      <c r="G10" s="110" t="s">
        <v>357</v>
      </c>
    </row>
    <row r="11" spans="1:7" ht="13.7" customHeight="1" x14ac:dyDescent="0.4">
      <c r="A11" s="105">
        <f t="shared" ref="A11:A23" si="0">A10</f>
        <v>45320</v>
      </c>
      <c r="B11" s="100" t="s">
        <v>350</v>
      </c>
      <c r="C11" s="111"/>
      <c r="D11" s="108"/>
      <c r="E11" s="109"/>
      <c r="F11" s="109"/>
      <c r="G11" s="110"/>
    </row>
    <row r="12" spans="1:7" ht="13.7" customHeight="1" x14ac:dyDescent="0.4">
      <c r="A12" s="105">
        <v>45320</v>
      </c>
      <c r="B12" s="100" t="s">
        <v>351</v>
      </c>
      <c r="C12" s="111" t="s">
        <v>352</v>
      </c>
      <c r="D12" s="108" t="s">
        <v>333</v>
      </c>
      <c r="E12" s="109">
        <v>30</v>
      </c>
      <c r="F12" s="109" t="s">
        <v>355</v>
      </c>
      <c r="G12" s="110" t="s">
        <v>357</v>
      </c>
    </row>
    <row r="13" spans="1:7" ht="13.7" customHeight="1" x14ac:dyDescent="0.4">
      <c r="A13" s="105">
        <f t="shared" si="0"/>
        <v>45320</v>
      </c>
      <c r="B13" s="100"/>
      <c r="C13" s="107" t="s">
        <v>353</v>
      </c>
      <c r="D13" s="108"/>
      <c r="E13" s="109"/>
      <c r="F13" s="109"/>
      <c r="G13" s="110"/>
    </row>
    <row r="14" spans="1:7" ht="13.7" customHeight="1" thickBot="1" x14ac:dyDescent="0.45">
      <c r="A14" s="112">
        <f t="shared" si="0"/>
        <v>45320</v>
      </c>
      <c r="B14" s="113"/>
      <c r="C14" s="114"/>
      <c r="D14" s="115"/>
      <c r="E14" s="116"/>
      <c r="F14" s="116"/>
      <c r="G14" s="117"/>
    </row>
    <row r="15" spans="1:7" ht="13.7" customHeight="1" x14ac:dyDescent="0.4">
      <c r="A15" s="99">
        <v>45320</v>
      </c>
      <c r="B15" s="118"/>
      <c r="C15" s="101" t="s">
        <v>343</v>
      </c>
      <c r="D15" s="119" t="s">
        <v>254</v>
      </c>
      <c r="E15" s="120">
        <v>1</v>
      </c>
      <c r="F15" s="120" t="s">
        <v>358</v>
      </c>
      <c r="G15" s="110" t="s">
        <v>368</v>
      </c>
    </row>
    <row r="16" spans="1:7" ht="13.7" customHeight="1" x14ac:dyDescent="0.4">
      <c r="A16" s="105">
        <v>45320</v>
      </c>
      <c r="B16" s="106">
        <f>A16</f>
        <v>45320</v>
      </c>
      <c r="C16" s="107" t="s">
        <v>344</v>
      </c>
      <c r="D16" s="108" t="s">
        <v>255</v>
      </c>
      <c r="E16" s="109">
        <v>10</v>
      </c>
      <c r="F16" s="109" t="s">
        <v>355</v>
      </c>
      <c r="G16" s="110" t="s">
        <v>357</v>
      </c>
    </row>
    <row r="17" spans="1:7" ht="13.7" customHeight="1" x14ac:dyDescent="0.4">
      <c r="A17" s="105">
        <v>45320</v>
      </c>
      <c r="B17" s="100" t="s">
        <v>345</v>
      </c>
      <c r="C17" s="107" t="s">
        <v>346</v>
      </c>
      <c r="D17" s="108" t="s">
        <v>256</v>
      </c>
      <c r="E17" s="109">
        <v>30</v>
      </c>
      <c r="F17" s="109" t="s">
        <v>355</v>
      </c>
      <c r="G17" s="110" t="s">
        <v>357</v>
      </c>
    </row>
    <row r="18" spans="1:7" ht="13.7" customHeight="1" x14ac:dyDescent="0.4">
      <c r="A18" s="105">
        <v>45320</v>
      </c>
      <c r="B18" s="100" t="s">
        <v>347</v>
      </c>
      <c r="C18" s="107" t="s">
        <v>348</v>
      </c>
      <c r="D18" s="108" t="s">
        <v>257</v>
      </c>
      <c r="E18" s="109">
        <v>45</v>
      </c>
      <c r="F18" s="109" t="s">
        <v>355</v>
      </c>
      <c r="G18" s="110" t="s">
        <v>356</v>
      </c>
    </row>
    <row r="19" spans="1:7" ht="13.7" customHeight="1" x14ac:dyDescent="0.4">
      <c r="A19" s="105">
        <v>45320</v>
      </c>
      <c r="B19" s="100"/>
      <c r="C19" s="107" t="s">
        <v>349</v>
      </c>
      <c r="D19" s="108" t="s">
        <v>258</v>
      </c>
      <c r="E19" s="109">
        <v>15</v>
      </c>
      <c r="F19" s="109" t="s">
        <v>355</v>
      </c>
      <c r="G19" s="110" t="s">
        <v>357</v>
      </c>
    </row>
    <row r="20" spans="1:7" ht="13.7" customHeight="1" x14ac:dyDescent="0.4">
      <c r="A20" s="105">
        <f t="shared" si="0"/>
        <v>45320</v>
      </c>
      <c r="B20" s="100" t="s">
        <v>354</v>
      </c>
      <c r="C20" s="111"/>
      <c r="D20" s="108"/>
      <c r="E20" s="109"/>
      <c r="F20" s="109"/>
      <c r="G20" s="110"/>
    </row>
    <row r="21" spans="1:7" ht="13.7" customHeight="1" x14ac:dyDescent="0.4">
      <c r="A21" s="105">
        <v>45320</v>
      </c>
      <c r="B21" s="100" t="s">
        <v>351</v>
      </c>
      <c r="C21" s="111" t="s">
        <v>352</v>
      </c>
      <c r="D21" s="108" t="s">
        <v>334</v>
      </c>
      <c r="E21" s="109">
        <v>30</v>
      </c>
      <c r="F21" s="109" t="s">
        <v>355</v>
      </c>
      <c r="G21" s="110" t="s">
        <v>357</v>
      </c>
    </row>
    <row r="22" spans="1:7" ht="13.7" customHeight="1" x14ac:dyDescent="0.4">
      <c r="A22" s="105">
        <v>45320</v>
      </c>
      <c r="B22" s="100"/>
      <c r="C22" s="107" t="s">
        <v>353</v>
      </c>
      <c r="D22" s="81" t="s">
        <v>289</v>
      </c>
      <c r="E22" s="109">
        <v>3</v>
      </c>
      <c r="F22" s="109" t="s">
        <v>355</v>
      </c>
      <c r="G22" s="110" t="s">
        <v>357</v>
      </c>
    </row>
    <row r="23" spans="1:7" ht="13.7" customHeight="1" thickBot="1" x14ac:dyDescent="0.45">
      <c r="A23" s="112">
        <f t="shared" si="0"/>
        <v>45320</v>
      </c>
      <c r="B23" s="113"/>
      <c r="C23" s="114"/>
      <c r="D23" s="115"/>
      <c r="E23" s="116"/>
      <c r="F23" s="116"/>
      <c r="G23" s="117"/>
    </row>
    <row r="24" spans="1:7" ht="13.7" customHeight="1" x14ac:dyDescent="0.4">
      <c r="A24" s="99">
        <v>45321</v>
      </c>
      <c r="B24" s="100"/>
      <c r="C24" s="121" t="s">
        <v>343</v>
      </c>
      <c r="D24" s="102" t="s">
        <v>259</v>
      </c>
      <c r="E24" s="120">
        <v>1</v>
      </c>
      <c r="F24" s="120" t="s">
        <v>374</v>
      </c>
      <c r="G24" s="110" t="s">
        <v>363</v>
      </c>
    </row>
    <row r="25" spans="1:7" ht="13.7" customHeight="1" x14ac:dyDescent="0.4">
      <c r="A25" s="99">
        <v>45321</v>
      </c>
      <c r="B25" s="106">
        <f>A25</f>
        <v>45321</v>
      </c>
      <c r="C25" s="122" t="s">
        <v>344</v>
      </c>
      <c r="D25" s="108" t="s">
        <v>260</v>
      </c>
      <c r="E25" s="109">
        <v>10</v>
      </c>
      <c r="F25" s="109" t="s">
        <v>355</v>
      </c>
      <c r="G25" s="110" t="s">
        <v>357</v>
      </c>
    </row>
    <row r="26" spans="1:7" ht="13.7" customHeight="1" x14ac:dyDescent="0.4">
      <c r="A26" s="99">
        <v>45321</v>
      </c>
      <c r="B26" s="100" t="s">
        <v>345</v>
      </c>
      <c r="C26" s="122" t="s">
        <v>346</v>
      </c>
      <c r="D26" s="108" t="s">
        <v>261</v>
      </c>
      <c r="E26" s="109">
        <v>30</v>
      </c>
      <c r="F26" s="109" t="s">
        <v>355</v>
      </c>
      <c r="G26" s="110" t="s">
        <v>357</v>
      </c>
    </row>
    <row r="27" spans="1:7" ht="13.7" customHeight="1" x14ac:dyDescent="0.4">
      <c r="A27" s="99">
        <v>45321</v>
      </c>
      <c r="B27" s="100" t="s">
        <v>347</v>
      </c>
      <c r="C27" s="122" t="s">
        <v>348</v>
      </c>
      <c r="D27" s="108" t="s">
        <v>262</v>
      </c>
      <c r="E27" s="109">
        <v>45</v>
      </c>
      <c r="F27" s="109" t="s">
        <v>355</v>
      </c>
      <c r="G27" s="110" t="s">
        <v>356</v>
      </c>
    </row>
    <row r="28" spans="1:7" ht="13.7" customHeight="1" x14ac:dyDescent="0.4">
      <c r="A28" s="99">
        <v>45321</v>
      </c>
      <c r="B28" s="100"/>
      <c r="C28" s="122" t="s">
        <v>349</v>
      </c>
      <c r="D28" s="108" t="s">
        <v>263</v>
      </c>
      <c r="E28" s="109">
        <v>15</v>
      </c>
      <c r="F28" s="109" t="s">
        <v>355</v>
      </c>
      <c r="G28" s="110" t="s">
        <v>357</v>
      </c>
    </row>
    <row r="29" spans="1:7" ht="13.7" customHeight="1" x14ac:dyDescent="0.4">
      <c r="A29" s="99">
        <f t="shared" ref="A29:A41" si="1">A28</f>
        <v>45321</v>
      </c>
      <c r="B29" s="100" t="s">
        <v>350</v>
      </c>
      <c r="C29" s="123"/>
      <c r="D29" s="108"/>
      <c r="E29" s="109"/>
      <c r="F29" s="109"/>
      <c r="G29" s="110"/>
    </row>
    <row r="30" spans="1:7" ht="13.7" customHeight="1" x14ac:dyDescent="0.4">
      <c r="A30" s="99">
        <v>45321</v>
      </c>
      <c r="B30" s="100" t="s">
        <v>351</v>
      </c>
      <c r="C30" s="123" t="s">
        <v>352</v>
      </c>
      <c r="D30" s="108" t="s">
        <v>335</v>
      </c>
      <c r="E30" s="109">
        <v>30</v>
      </c>
      <c r="F30" s="109" t="s">
        <v>355</v>
      </c>
      <c r="G30" s="110" t="s">
        <v>357</v>
      </c>
    </row>
    <row r="31" spans="1:7" ht="13.7" customHeight="1" x14ac:dyDescent="0.4">
      <c r="A31" s="99">
        <f t="shared" si="1"/>
        <v>45321</v>
      </c>
      <c r="B31" s="100"/>
      <c r="C31" s="122" t="s">
        <v>353</v>
      </c>
      <c r="D31" s="124"/>
      <c r="E31" s="125"/>
      <c r="F31" s="125"/>
      <c r="G31" s="126"/>
    </row>
    <row r="32" spans="1:7" ht="13.7" customHeight="1" thickBot="1" x14ac:dyDescent="0.45">
      <c r="A32" s="112">
        <f t="shared" si="1"/>
        <v>45321</v>
      </c>
      <c r="B32" s="113"/>
      <c r="C32" s="114"/>
      <c r="D32" s="115"/>
      <c r="E32" s="116"/>
      <c r="F32" s="116"/>
      <c r="G32" s="117"/>
    </row>
    <row r="33" spans="1:7" ht="13.7" customHeight="1" x14ac:dyDescent="0.4">
      <c r="A33" s="99">
        <v>45321</v>
      </c>
      <c r="B33" s="118"/>
      <c r="C33" s="127" t="s">
        <v>343</v>
      </c>
      <c r="D33" s="119" t="s">
        <v>264</v>
      </c>
      <c r="E33" s="103">
        <v>1</v>
      </c>
      <c r="F33" s="103" t="s">
        <v>369</v>
      </c>
      <c r="G33" s="110" t="s">
        <v>365</v>
      </c>
    </row>
    <row r="34" spans="1:7" ht="13.7" customHeight="1" x14ac:dyDescent="0.4">
      <c r="A34" s="99">
        <f t="shared" si="1"/>
        <v>45321</v>
      </c>
      <c r="B34" s="106">
        <f>A34</f>
        <v>45321</v>
      </c>
      <c r="C34" s="122" t="s">
        <v>344</v>
      </c>
      <c r="D34" s="108"/>
      <c r="E34" s="109"/>
      <c r="F34" s="109"/>
      <c r="G34" s="110"/>
    </row>
    <row r="35" spans="1:7" ht="13.7" customHeight="1" x14ac:dyDescent="0.4">
      <c r="A35" s="99">
        <v>45321</v>
      </c>
      <c r="B35" s="100" t="s">
        <v>345</v>
      </c>
      <c r="C35" s="122" t="s">
        <v>346</v>
      </c>
      <c r="D35" s="108" t="s">
        <v>265</v>
      </c>
      <c r="E35" s="109">
        <v>30</v>
      </c>
      <c r="F35" s="109" t="s">
        <v>355</v>
      </c>
      <c r="G35" s="110" t="s">
        <v>357</v>
      </c>
    </row>
    <row r="36" spans="1:7" ht="13.7" customHeight="1" x14ac:dyDescent="0.4">
      <c r="A36" s="99">
        <f t="shared" si="1"/>
        <v>45321</v>
      </c>
      <c r="B36" s="100" t="s">
        <v>347</v>
      </c>
      <c r="C36" s="122" t="s">
        <v>348</v>
      </c>
      <c r="D36" s="108"/>
      <c r="E36" s="109"/>
      <c r="F36" s="109"/>
      <c r="G36" s="110"/>
    </row>
    <row r="37" spans="1:7" ht="13.7" customHeight="1" x14ac:dyDescent="0.4">
      <c r="A37" s="99">
        <v>45321</v>
      </c>
      <c r="B37" s="100"/>
      <c r="C37" s="122" t="s">
        <v>349</v>
      </c>
      <c r="D37" s="108" t="s">
        <v>266</v>
      </c>
      <c r="E37" s="109">
        <v>15</v>
      </c>
      <c r="F37" s="109" t="s">
        <v>355</v>
      </c>
      <c r="G37" s="110" t="s">
        <v>357</v>
      </c>
    </row>
    <row r="38" spans="1:7" ht="13.7" customHeight="1" x14ac:dyDescent="0.4">
      <c r="A38" s="99">
        <f t="shared" si="1"/>
        <v>45321</v>
      </c>
      <c r="B38" s="100" t="s">
        <v>354</v>
      </c>
      <c r="C38" s="123"/>
      <c r="D38" s="108"/>
      <c r="E38" s="109"/>
      <c r="F38" s="109"/>
      <c r="G38" s="110"/>
    </row>
    <row r="39" spans="1:7" ht="13.7" customHeight="1" x14ac:dyDescent="0.4">
      <c r="A39" s="99">
        <v>45321</v>
      </c>
      <c r="B39" s="100" t="s">
        <v>351</v>
      </c>
      <c r="C39" s="123" t="s">
        <v>352</v>
      </c>
      <c r="D39" s="108" t="s">
        <v>336</v>
      </c>
      <c r="E39" s="109">
        <v>30</v>
      </c>
      <c r="F39" s="109" t="s">
        <v>355</v>
      </c>
      <c r="G39" s="110" t="s">
        <v>357</v>
      </c>
    </row>
    <row r="40" spans="1:7" ht="13.7" customHeight="1" x14ac:dyDescent="0.4">
      <c r="A40" s="99">
        <f t="shared" si="1"/>
        <v>45321</v>
      </c>
      <c r="B40" s="100"/>
      <c r="C40" s="122" t="s">
        <v>353</v>
      </c>
      <c r="D40" s="108"/>
      <c r="E40" s="109"/>
      <c r="F40" s="109"/>
      <c r="G40" s="110"/>
    </row>
    <row r="41" spans="1:7" ht="13.7" customHeight="1" thickBot="1" x14ac:dyDescent="0.45">
      <c r="A41" s="112">
        <f t="shared" si="1"/>
        <v>45321</v>
      </c>
      <c r="B41" s="113"/>
      <c r="C41" s="114"/>
      <c r="D41" s="115"/>
      <c r="E41" s="116"/>
      <c r="F41" s="116"/>
      <c r="G41" s="117"/>
    </row>
    <row r="42" spans="1:7" ht="13.7" customHeight="1" x14ac:dyDescent="0.4">
      <c r="A42" s="99">
        <v>45322</v>
      </c>
      <c r="B42" s="118"/>
      <c r="C42" s="127" t="s">
        <v>343</v>
      </c>
      <c r="D42" s="119" t="s">
        <v>267</v>
      </c>
      <c r="E42" s="120">
        <v>60</v>
      </c>
      <c r="F42" s="120" t="s">
        <v>355</v>
      </c>
      <c r="G42" s="110" t="s">
        <v>356</v>
      </c>
    </row>
    <row r="43" spans="1:7" ht="13.7" customHeight="1" x14ac:dyDescent="0.4">
      <c r="A43" s="105">
        <f t="shared" ref="A43:A59" si="2">A42</f>
        <v>45322</v>
      </c>
      <c r="B43" s="106">
        <f>A43</f>
        <v>45322</v>
      </c>
      <c r="C43" s="122" t="s">
        <v>344</v>
      </c>
      <c r="D43" s="108"/>
      <c r="E43" s="109"/>
      <c r="F43" s="109"/>
      <c r="G43" s="110"/>
    </row>
    <row r="44" spans="1:7" ht="13.7" customHeight="1" x14ac:dyDescent="0.4">
      <c r="A44" s="105">
        <v>45322</v>
      </c>
      <c r="B44" s="100" t="s">
        <v>345</v>
      </c>
      <c r="C44" s="122" t="s">
        <v>346</v>
      </c>
      <c r="D44" s="108" t="s">
        <v>268</v>
      </c>
      <c r="E44" s="109">
        <v>30</v>
      </c>
      <c r="F44" s="109" t="s">
        <v>355</v>
      </c>
      <c r="G44" s="110" t="s">
        <v>357</v>
      </c>
    </row>
    <row r="45" spans="1:7" ht="13.7" customHeight="1" x14ac:dyDescent="0.4">
      <c r="A45" s="105">
        <v>45322</v>
      </c>
      <c r="B45" s="100" t="s">
        <v>347</v>
      </c>
      <c r="C45" s="122" t="s">
        <v>348</v>
      </c>
      <c r="D45" s="108" t="s">
        <v>269</v>
      </c>
      <c r="E45" s="109">
        <v>45</v>
      </c>
      <c r="F45" s="109" t="s">
        <v>355</v>
      </c>
      <c r="G45" s="110" t="s">
        <v>356</v>
      </c>
    </row>
    <row r="46" spans="1:7" ht="13.7" customHeight="1" x14ac:dyDescent="0.4">
      <c r="A46" s="105">
        <v>45322</v>
      </c>
      <c r="B46" s="100"/>
      <c r="C46" s="122" t="s">
        <v>349</v>
      </c>
      <c r="D46" s="108" t="s">
        <v>270</v>
      </c>
      <c r="E46" s="109">
        <v>15</v>
      </c>
      <c r="F46" s="109" t="s">
        <v>355</v>
      </c>
      <c r="G46" s="110" t="s">
        <v>357</v>
      </c>
    </row>
    <row r="47" spans="1:7" ht="13.7" customHeight="1" x14ac:dyDescent="0.4">
      <c r="A47" s="105">
        <f t="shared" si="2"/>
        <v>45322</v>
      </c>
      <c r="B47" s="100" t="s">
        <v>350</v>
      </c>
      <c r="C47" s="123"/>
      <c r="D47" s="108"/>
      <c r="E47" s="109"/>
      <c r="F47" s="109"/>
      <c r="G47" s="110"/>
    </row>
    <row r="48" spans="1:7" ht="13.7" customHeight="1" x14ac:dyDescent="0.4">
      <c r="A48" s="105">
        <v>45322</v>
      </c>
      <c r="B48" s="100" t="s">
        <v>351</v>
      </c>
      <c r="C48" s="123" t="s">
        <v>352</v>
      </c>
      <c r="D48" s="108" t="s">
        <v>337</v>
      </c>
      <c r="E48" s="109">
        <v>30</v>
      </c>
      <c r="F48" s="109" t="s">
        <v>355</v>
      </c>
      <c r="G48" s="110" t="s">
        <v>357</v>
      </c>
    </row>
    <row r="49" spans="1:7" ht="13.7" customHeight="1" x14ac:dyDescent="0.4">
      <c r="A49" s="105">
        <f t="shared" si="2"/>
        <v>45322</v>
      </c>
      <c r="B49" s="100"/>
      <c r="C49" s="122" t="s">
        <v>353</v>
      </c>
      <c r="D49" s="124"/>
      <c r="E49" s="109"/>
      <c r="F49" s="109"/>
      <c r="G49" s="110"/>
    </row>
    <row r="50" spans="1:7" ht="13.7" customHeight="1" thickBot="1" x14ac:dyDescent="0.45">
      <c r="A50" s="112">
        <f t="shared" si="2"/>
        <v>45322</v>
      </c>
      <c r="B50" s="113"/>
      <c r="C50" s="114"/>
      <c r="D50" s="115"/>
      <c r="E50" s="116"/>
      <c r="F50" s="116"/>
      <c r="G50" s="117"/>
    </row>
    <row r="51" spans="1:7" ht="13.7" customHeight="1" x14ac:dyDescent="0.4">
      <c r="A51" s="99">
        <v>45322</v>
      </c>
      <c r="B51" s="118"/>
      <c r="C51" s="127" t="s">
        <v>343</v>
      </c>
      <c r="D51" s="119" t="s">
        <v>271</v>
      </c>
      <c r="E51" s="120">
        <v>1</v>
      </c>
      <c r="F51" s="120" t="s">
        <v>364</v>
      </c>
      <c r="G51" s="110" t="s">
        <v>365</v>
      </c>
    </row>
    <row r="52" spans="1:7" ht="13.7" customHeight="1" x14ac:dyDescent="0.4">
      <c r="A52" s="105">
        <f t="shared" si="2"/>
        <v>45322</v>
      </c>
      <c r="B52" s="106">
        <f>A52</f>
        <v>45322</v>
      </c>
      <c r="C52" s="122" t="s">
        <v>344</v>
      </c>
      <c r="D52" s="108"/>
      <c r="E52" s="109"/>
      <c r="F52" s="109"/>
      <c r="G52" s="110"/>
    </row>
    <row r="53" spans="1:7" ht="13.7" customHeight="1" x14ac:dyDescent="0.4">
      <c r="A53" s="105">
        <v>45322</v>
      </c>
      <c r="B53" s="100" t="s">
        <v>345</v>
      </c>
      <c r="C53" s="122" t="s">
        <v>346</v>
      </c>
      <c r="D53" s="108" t="s">
        <v>272</v>
      </c>
      <c r="E53" s="109">
        <v>30</v>
      </c>
      <c r="F53" s="109" t="s">
        <v>355</v>
      </c>
      <c r="G53" s="110" t="s">
        <v>357</v>
      </c>
    </row>
    <row r="54" spans="1:7" ht="13.7" customHeight="1" x14ac:dyDescent="0.4">
      <c r="A54" s="105">
        <v>45322</v>
      </c>
      <c r="B54" s="100" t="s">
        <v>347</v>
      </c>
      <c r="C54" s="122" t="s">
        <v>348</v>
      </c>
      <c r="D54" s="108" t="s">
        <v>273</v>
      </c>
      <c r="E54" s="109">
        <v>45</v>
      </c>
      <c r="F54" s="109" t="s">
        <v>355</v>
      </c>
      <c r="G54" s="110" t="s">
        <v>356</v>
      </c>
    </row>
    <row r="55" spans="1:7" ht="13.7" customHeight="1" x14ac:dyDescent="0.4">
      <c r="A55" s="105">
        <v>45322</v>
      </c>
      <c r="B55" s="100"/>
      <c r="C55" s="122" t="s">
        <v>349</v>
      </c>
      <c r="D55" s="108" t="s">
        <v>274</v>
      </c>
      <c r="E55" s="109">
        <v>15</v>
      </c>
      <c r="F55" s="109" t="s">
        <v>355</v>
      </c>
      <c r="G55" s="110" t="s">
        <v>357</v>
      </c>
    </row>
    <row r="56" spans="1:7" ht="13.7" customHeight="1" x14ac:dyDescent="0.4">
      <c r="A56" s="105">
        <f t="shared" si="2"/>
        <v>45322</v>
      </c>
      <c r="B56" s="100" t="s">
        <v>354</v>
      </c>
      <c r="C56" s="123"/>
      <c r="D56" s="108"/>
      <c r="E56" s="109"/>
      <c r="F56" s="109"/>
      <c r="G56" s="110"/>
    </row>
    <row r="57" spans="1:7" ht="13.7" customHeight="1" x14ac:dyDescent="0.4">
      <c r="A57" s="105">
        <v>45322</v>
      </c>
      <c r="B57" s="100" t="s">
        <v>351</v>
      </c>
      <c r="C57" s="123" t="s">
        <v>352</v>
      </c>
      <c r="D57" s="108" t="s">
        <v>338</v>
      </c>
      <c r="E57" s="109">
        <v>2</v>
      </c>
      <c r="F57" s="109" t="s">
        <v>370</v>
      </c>
      <c r="G57" s="110" t="s">
        <v>371</v>
      </c>
    </row>
    <row r="58" spans="1:7" ht="13.7" customHeight="1" x14ac:dyDescent="0.4">
      <c r="A58" s="105">
        <f t="shared" si="2"/>
        <v>45322</v>
      </c>
      <c r="B58" s="100"/>
      <c r="C58" s="122" t="s">
        <v>353</v>
      </c>
      <c r="D58" s="108"/>
      <c r="E58" s="125"/>
      <c r="F58" s="125"/>
      <c r="G58" s="126"/>
    </row>
    <row r="59" spans="1:7" ht="13.7" customHeight="1" thickBot="1" x14ac:dyDescent="0.45">
      <c r="A59" s="112">
        <f t="shared" si="2"/>
        <v>45322</v>
      </c>
      <c r="B59" s="113"/>
      <c r="C59" s="114"/>
      <c r="D59" s="115"/>
      <c r="E59" s="116"/>
      <c r="F59" s="116"/>
      <c r="G59" s="117"/>
    </row>
  </sheetData>
  <phoneticPr fontId="3"/>
  <conditionalFormatting sqref="A1:F2">
    <cfRule type="cellIs" dxfId="15" priority="1" stopIfTrue="1" operator="equal">
      <formula>0</formula>
    </cfRule>
    <cfRule type="expression" dxfId="14" priority="2" stopIfTrue="1">
      <formula>ISERROR(A1)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fitToHeight="0" orientation="portrait" errors="blank" r:id="rId1"/>
  <headerFooter alignWithMargins="0">
    <oddFooter>&amp;P ページ&amp;R&amp;F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287F-1329-471A-9AD2-753F33CD2A3A}">
  <sheetPr codeName="Sheet11">
    <tabColor rgb="FFFF0000"/>
    <pageSetUpPr fitToPage="1"/>
  </sheetPr>
  <dimension ref="A1:M683"/>
  <sheetViews>
    <sheetView zoomScaleNormal="100" workbookViewId="0"/>
  </sheetViews>
  <sheetFormatPr defaultColWidth="3.625" defaultRowHeight="13.5" x14ac:dyDescent="0.15"/>
  <cols>
    <col min="1" max="1" width="6.125" style="139" customWidth="1"/>
    <col min="2" max="3" width="3.625" style="139" customWidth="1"/>
    <col min="4" max="4" width="21.125" style="139" customWidth="1"/>
    <col min="5" max="5" width="3.625" style="139" customWidth="1"/>
    <col min="6" max="6" width="5.375" style="139" customWidth="1"/>
    <col min="7" max="10" width="6.75" style="216" customWidth="1"/>
    <col min="11" max="12" width="6.75" style="139" customWidth="1"/>
    <col min="13" max="13" width="6.75" style="216" customWidth="1"/>
    <col min="14" max="255" width="3.625" style="139"/>
    <col min="256" max="256" width="3.625" style="139" customWidth="1"/>
    <col min="257" max="257" width="6.125" style="139" customWidth="1"/>
    <col min="258" max="259" width="3.625" style="139" customWidth="1"/>
    <col min="260" max="260" width="21.125" style="139" customWidth="1"/>
    <col min="261" max="261" width="3.625" style="139" customWidth="1"/>
    <col min="262" max="262" width="5.375" style="139" customWidth="1"/>
    <col min="263" max="269" width="6.75" style="139" customWidth="1"/>
    <col min="270" max="511" width="3.625" style="139"/>
    <col min="512" max="512" width="3.625" style="139" customWidth="1"/>
    <col min="513" max="513" width="6.125" style="139" customWidth="1"/>
    <col min="514" max="515" width="3.625" style="139" customWidth="1"/>
    <col min="516" max="516" width="21.125" style="139" customWidth="1"/>
    <col min="517" max="517" width="3.625" style="139" customWidth="1"/>
    <col min="518" max="518" width="5.375" style="139" customWidth="1"/>
    <col min="519" max="525" width="6.75" style="139" customWidth="1"/>
    <col min="526" max="767" width="3.625" style="139"/>
    <col min="768" max="768" width="3.625" style="139" customWidth="1"/>
    <col min="769" max="769" width="6.125" style="139" customWidth="1"/>
    <col min="770" max="771" width="3.625" style="139" customWidth="1"/>
    <col min="772" max="772" width="21.125" style="139" customWidth="1"/>
    <col min="773" max="773" width="3.625" style="139" customWidth="1"/>
    <col min="774" max="774" width="5.375" style="139" customWidth="1"/>
    <col min="775" max="781" width="6.75" style="139" customWidth="1"/>
    <col min="782" max="1023" width="3.625" style="139"/>
    <col min="1024" max="1024" width="3.625" style="139" customWidth="1"/>
    <col min="1025" max="1025" width="6.125" style="139" customWidth="1"/>
    <col min="1026" max="1027" width="3.625" style="139" customWidth="1"/>
    <col min="1028" max="1028" width="21.125" style="139" customWidth="1"/>
    <col min="1029" max="1029" width="3.625" style="139" customWidth="1"/>
    <col min="1030" max="1030" width="5.375" style="139" customWidth="1"/>
    <col min="1031" max="1037" width="6.75" style="139" customWidth="1"/>
    <col min="1038" max="1279" width="3.625" style="139"/>
    <col min="1280" max="1280" width="3.625" style="139" customWidth="1"/>
    <col min="1281" max="1281" width="6.125" style="139" customWidth="1"/>
    <col min="1282" max="1283" width="3.625" style="139" customWidth="1"/>
    <col min="1284" max="1284" width="21.125" style="139" customWidth="1"/>
    <col min="1285" max="1285" width="3.625" style="139" customWidth="1"/>
    <col min="1286" max="1286" width="5.375" style="139" customWidth="1"/>
    <col min="1287" max="1293" width="6.75" style="139" customWidth="1"/>
    <col min="1294" max="1535" width="3.625" style="139"/>
    <col min="1536" max="1536" width="3.625" style="139" customWidth="1"/>
    <col min="1537" max="1537" width="6.125" style="139" customWidth="1"/>
    <col min="1538" max="1539" width="3.625" style="139" customWidth="1"/>
    <col min="1540" max="1540" width="21.125" style="139" customWidth="1"/>
    <col min="1541" max="1541" width="3.625" style="139" customWidth="1"/>
    <col min="1542" max="1542" width="5.375" style="139" customWidth="1"/>
    <col min="1543" max="1549" width="6.75" style="139" customWidth="1"/>
    <col min="1550" max="1791" width="3.625" style="139"/>
    <col min="1792" max="1792" width="3.625" style="139" customWidth="1"/>
    <col min="1793" max="1793" width="6.125" style="139" customWidth="1"/>
    <col min="1794" max="1795" width="3.625" style="139" customWidth="1"/>
    <col min="1796" max="1796" width="21.125" style="139" customWidth="1"/>
    <col min="1797" max="1797" width="3.625" style="139" customWidth="1"/>
    <col min="1798" max="1798" width="5.375" style="139" customWidth="1"/>
    <col min="1799" max="1805" width="6.75" style="139" customWidth="1"/>
    <col min="1806" max="2047" width="3.625" style="139"/>
    <col min="2048" max="2048" width="3.625" style="139" customWidth="1"/>
    <col min="2049" max="2049" width="6.125" style="139" customWidth="1"/>
    <col min="2050" max="2051" width="3.625" style="139" customWidth="1"/>
    <col min="2052" max="2052" width="21.125" style="139" customWidth="1"/>
    <col min="2053" max="2053" width="3.625" style="139" customWidth="1"/>
    <col min="2054" max="2054" width="5.375" style="139" customWidth="1"/>
    <col min="2055" max="2061" width="6.75" style="139" customWidth="1"/>
    <col min="2062" max="2303" width="3.625" style="139"/>
    <col min="2304" max="2304" width="3.625" style="139" customWidth="1"/>
    <col min="2305" max="2305" width="6.125" style="139" customWidth="1"/>
    <col min="2306" max="2307" width="3.625" style="139" customWidth="1"/>
    <col min="2308" max="2308" width="21.125" style="139" customWidth="1"/>
    <col min="2309" max="2309" width="3.625" style="139" customWidth="1"/>
    <col min="2310" max="2310" width="5.375" style="139" customWidth="1"/>
    <col min="2311" max="2317" width="6.75" style="139" customWidth="1"/>
    <col min="2318" max="2559" width="3.625" style="139"/>
    <col min="2560" max="2560" width="3.625" style="139" customWidth="1"/>
    <col min="2561" max="2561" width="6.125" style="139" customWidth="1"/>
    <col min="2562" max="2563" width="3.625" style="139" customWidth="1"/>
    <col min="2564" max="2564" width="21.125" style="139" customWidth="1"/>
    <col min="2565" max="2565" width="3.625" style="139" customWidth="1"/>
    <col min="2566" max="2566" width="5.375" style="139" customWidth="1"/>
    <col min="2567" max="2573" width="6.75" style="139" customWidth="1"/>
    <col min="2574" max="2815" width="3.625" style="139"/>
    <col min="2816" max="2816" width="3.625" style="139" customWidth="1"/>
    <col min="2817" max="2817" width="6.125" style="139" customWidth="1"/>
    <col min="2818" max="2819" width="3.625" style="139" customWidth="1"/>
    <col min="2820" max="2820" width="21.125" style="139" customWidth="1"/>
    <col min="2821" max="2821" width="3.625" style="139" customWidth="1"/>
    <col min="2822" max="2822" width="5.375" style="139" customWidth="1"/>
    <col min="2823" max="2829" width="6.75" style="139" customWidth="1"/>
    <col min="2830" max="3071" width="3.625" style="139"/>
    <col min="3072" max="3072" width="3.625" style="139" customWidth="1"/>
    <col min="3073" max="3073" width="6.125" style="139" customWidth="1"/>
    <col min="3074" max="3075" width="3.625" style="139" customWidth="1"/>
    <col min="3076" max="3076" width="21.125" style="139" customWidth="1"/>
    <col min="3077" max="3077" width="3.625" style="139" customWidth="1"/>
    <col min="3078" max="3078" width="5.375" style="139" customWidth="1"/>
    <col min="3079" max="3085" width="6.75" style="139" customWidth="1"/>
    <col min="3086" max="3327" width="3.625" style="139"/>
    <col min="3328" max="3328" width="3.625" style="139" customWidth="1"/>
    <col min="3329" max="3329" width="6.125" style="139" customWidth="1"/>
    <col min="3330" max="3331" width="3.625" style="139" customWidth="1"/>
    <col min="3332" max="3332" width="21.125" style="139" customWidth="1"/>
    <col min="3333" max="3333" width="3.625" style="139" customWidth="1"/>
    <col min="3334" max="3334" width="5.375" style="139" customWidth="1"/>
    <col min="3335" max="3341" width="6.75" style="139" customWidth="1"/>
    <col min="3342" max="3583" width="3.625" style="139"/>
    <col min="3584" max="3584" width="3.625" style="139" customWidth="1"/>
    <col min="3585" max="3585" width="6.125" style="139" customWidth="1"/>
    <col min="3586" max="3587" width="3.625" style="139" customWidth="1"/>
    <col min="3588" max="3588" width="21.125" style="139" customWidth="1"/>
    <col min="3589" max="3589" width="3.625" style="139" customWidth="1"/>
    <col min="3590" max="3590" width="5.375" style="139" customWidth="1"/>
    <col min="3591" max="3597" width="6.75" style="139" customWidth="1"/>
    <col min="3598" max="3839" width="3.625" style="139"/>
    <col min="3840" max="3840" width="3.625" style="139" customWidth="1"/>
    <col min="3841" max="3841" width="6.125" style="139" customWidth="1"/>
    <col min="3842" max="3843" width="3.625" style="139" customWidth="1"/>
    <col min="3844" max="3844" width="21.125" style="139" customWidth="1"/>
    <col min="3845" max="3845" width="3.625" style="139" customWidth="1"/>
    <col min="3846" max="3846" width="5.375" style="139" customWidth="1"/>
    <col min="3847" max="3853" width="6.75" style="139" customWidth="1"/>
    <col min="3854" max="4095" width="3.625" style="139"/>
    <col min="4096" max="4096" width="3.625" style="139" customWidth="1"/>
    <col min="4097" max="4097" width="6.125" style="139" customWidth="1"/>
    <col min="4098" max="4099" width="3.625" style="139" customWidth="1"/>
    <col min="4100" max="4100" width="21.125" style="139" customWidth="1"/>
    <col min="4101" max="4101" width="3.625" style="139" customWidth="1"/>
    <col min="4102" max="4102" width="5.375" style="139" customWidth="1"/>
    <col min="4103" max="4109" width="6.75" style="139" customWidth="1"/>
    <col min="4110" max="4351" width="3.625" style="139"/>
    <col min="4352" max="4352" width="3.625" style="139" customWidth="1"/>
    <col min="4353" max="4353" width="6.125" style="139" customWidth="1"/>
    <col min="4354" max="4355" width="3.625" style="139" customWidth="1"/>
    <col min="4356" max="4356" width="21.125" style="139" customWidth="1"/>
    <col min="4357" max="4357" width="3.625" style="139" customWidth="1"/>
    <col min="4358" max="4358" width="5.375" style="139" customWidth="1"/>
    <col min="4359" max="4365" width="6.75" style="139" customWidth="1"/>
    <col min="4366" max="4607" width="3.625" style="139"/>
    <col min="4608" max="4608" width="3.625" style="139" customWidth="1"/>
    <col min="4609" max="4609" width="6.125" style="139" customWidth="1"/>
    <col min="4610" max="4611" width="3.625" style="139" customWidth="1"/>
    <col min="4612" max="4612" width="21.125" style="139" customWidth="1"/>
    <col min="4613" max="4613" width="3.625" style="139" customWidth="1"/>
    <col min="4614" max="4614" width="5.375" style="139" customWidth="1"/>
    <col min="4615" max="4621" width="6.75" style="139" customWidth="1"/>
    <col min="4622" max="4863" width="3.625" style="139"/>
    <col min="4864" max="4864" width="3.625" style="139" customWidth="1"/>
    <col min="4865" max="4865" width="6.125" style="139" customWidth="1"/>
    <col min="4866" max="4867" width="3.625" style="139" customWidth="1"/>
    <col min="4868" max="4868" width="21.125" style="139" customWidth="1"/>
    <col min="4869" max="4869" width="3.625" style="139" customWidth="1"/>
    <col min="4870" max="4870" width="5.375" style="139" customWidth="1"/>
    <col min="4871" max="4877" width="6.75" style="139" customWidth="1"/>
    <col min="4878" max="5119" width="3.625" style="139"/>
    <col min="5120" max="5120" width="3.625" style="139" customWidth="1"/>
    <col min="5121" max="5121" width="6.125" style="139" customWidth="1"/>
    <col min="5122" max="5123" width="3.625" style="139" customWidth="1"/>
    <col min="5124" max="5124" width="21.125" style="139" customWidth="1"/>
    <col min="5125" max="5125" width="3.625" style="139" customWidth="1"/>
    <col min="5126" max="5126" width="5.375" style="139" customWidth="1"/>
    <col min="5127" max="5133" width="6.75" style="139" customWidth="1"/>
    <col min="5134" max="5375" width="3.625" style="139"/>
    <col min="5376" max="5376" width="3.625" style="139" customWidth="1"/>
    <col min="5377" max="5377" width="6.125" style="139" customWidth="1"/>
    <col min="5378" max="5379" width="3.625" style="139" customWidth="1"/>
    <col min="5380" max="5380" width="21.125" style="139" customWidth="1"/>
    <col min="5381" max="5381" width="3.625" style="139" customWidth="1"/>
    <col min="5382" max="5382" width="5.375" style="139" customWidth="1"/>
    <col min="5383" max="5389" width="6.75" style="139" customWidth="1"/>
    <col min="5390" max="5631" width="3.625" style="139"/>
    <col min="5632" max="5632" width="3.625" style="139" customWidth="1"/>
    <col min="5633" max="5633" width="6.125" style="139" customWidth="1"/>
    <col min="5634" max="5635" width="3.625" style="139" customWidth="1"/>
    <col min="5636" max="5636" width="21.125" style="139" customWidth="1"/>
    <col min="5637" max="5637" width="3.625" style="139" customWidth="1"/>
    <col min="5638" max="5638" width="5.375" style="139" customWidth="1"/>
    <col min="5639" max="5645" width="6.75" style="139" customWidth="1"/>
    <col min="5646" max="5887" width="3.625" style="139"/>
    <col min="5888" max="5888" width="3.625" style="139" customWidth="1"/>
    <col min="5889" max="5889" width="6.125" style="139" customWidth="1"/>
    <col min="5890" max="5891" width="3.625" style="139" customWidth="1"/>
    <col min="5892" max="5892" width="21.125" style="139" customWidth="1"/>
    <col min="5893" max="5893" width="3.625" style="139" customWidth="1"/>
    <col min="5894" max="5894" width="5.375" style="139" customWidth="1"/>
    <col min="5895" max="5901" width="6.75" style="139" customWidth="1"/>
    <col min="5902" max="6143" width="3.625" style="139"/>
    <col min="6144" max="6144" width="3.625" style="139" customWidth="1"/>
    <col min="6145" max="6145" width="6.125" style="139" customWidth="1"/>
    <col min="6146" max="6147" width="3.625" style="139" customWidth="1"/>
    <col min="6148" max="6148" width="21.125" style="139" customWidth="1"/>
    <col min="6149" max="6149" width="3.625" style="139" customWidth="1"/>
    <col min="6150" max="6150" width="5.375" style="139" customWidth="1"/>
    <col min="6151" max="6157" width="6.75" style="139" customWidth="1"/>
    <col min="6158" max="6399" width="3.625" style="139"/>
    <col min="6400" max="6400" width="3.625" style="139" customWidth="1"/>
    <col min="6401" max="6401" width="6.125" style="139" customWidth="1"/>
    <col min="6402" max="6403" width="3.625" style="139" customWidth="1"/>
    <col min="6404" max="6404" width="21.125" style="139" customWidth="1"/>
    <col min="6405" max="6405" width="3.625" style="139" customWidth="1"/>
    <col min="6406" max="6406" width="5.375" style="139" customWidth="1"/>
    <col min="6407" max="6413" width="6.75" style="139" customWidth="1"/>
    <col min="6414" max="6655" width="3.625" style="139"/>
    <col min="6656" max="6656" width="3.625" style="139" customWidth="1"/>
    <col min="6657" max="6657" width="6.125" style="139" customWidth="1"/>
    <col min="6658" max="6659" width="3.625" style="139" customWidth="1"/>
    <col min="6660" max="6660" width="21.125" style="139" customWidth="1"/>
    <col min="6661" max="6661" width="3.625" style="139" customWidth="1"/>
    <col min="6662" max="6662" width="5.375" style="139" customWidth="1"/>
    <col min="6663" max="6669" width="6.75" style="139" customWidth="1"/>
    <col min="6670" max="6911" width="3.625" style="139"/>
    <col min="6912" max="6912" width="3.625" style="139" customWidth="1"/>
    <col min="6913" max="6913" width="6.125" style="139" customWidth="1"/>
    <col min="6914" max="6915" width="3.625" style="139" customWidth="1"/>
    <col min="6916" max="6916" width="21.125" style="139" customWidth="1"/>
    <col min="6917" max="6917" width="3.625" style="139" customWidth="1"/>
    <col min="6918" max="6918" width="5.375" style="139" customWidth="1"/>
    <col min="6919" max="6925" width="6.75" style="139" customWidth="1"/>
    <col min="6926" max="7167" width="3.625" style="139"/>
    <col min="7168" max="7168" width="3.625" style="139" customWidth="1"/>
    <col min="7169" max="7169" width="6.125" style="139" customWidth="1"/>
    <col min="7170" max="7171" width="3.625" style="139" customWidth="1"/>
    <col min="7172" max="7172" width="21.125" style="139" customWidth="1"/>
    <col min="7173" max="7173" width="3.625" style="139" customWidth="1"/>
    <col min="7174" max="7174" width="5.375" style="139" customWidth="1"/>
    <col min="7175" max="7181" width="6.75" style="139" customWidth="1"/>
    <col min="7182" max="7423" width="3.625" style="139"/>
    <col min="7424" max="7424" width="3.625" style="139" customWidth="1"/>
    <col min="7425" max="7425" width="6.125" style="139" customWidth="1"/>
    <col min="7426" max="7427" width="3.625" style="139" customWidth="1"/>
    <col min="7428" max="7428" width="21.125" style="139" customWidth="1"/>
    <col min="7429" max="7429" width="3.625" style="139" customWidth="1"/>
    <col min="7430" max="7430" width="5.375" style="139" customWidth="1"/>
    <col min="7431" max="7437" width="6.75" style="139" customWidth="1"/>
    <col min="7438" max="7679" width="3.625" style="139"/>
    <col min="7680" max="7680" width="3.625" style="139" customWidth="1"/>
    <col min="7681" max="7681" width="6.125" style="139" customWidth="1"/>
    <col min="7682" max="7683" width="3.625" style="139" customWidth="1"/>
    <col min="7684" max="7684" width="21.125" style="139" customWidth="1"/>
    <col min="7685" max="7685" width="3.625" style="139" customWidth="1"/>
    <col min="7686" max="7686" width="5.375" style="139" customWidth="1"/>
    <col min="7687" max="7693" width="6.75" style="139" customWidth="1"/>
    <col min="7694" max="7935" width="3.625" style="139"/>
    <col min="7936" max="7936" width="3.625" style="139" customWidth="1"/>
    <col min="7937" max="7937" width="6.125" style="139" customWidth="1"/>
    <col min="7938" max="7939" width="3.625" style="139" customWidth="1"/>
    <col min="7940" max="7940" width="21.125" style="139" customWidth="1"/>
    <col min="7941" max="7941" width="3.625" style="139" customWidth="1"/>
    <col min="7942" max="7942" width="5.375" style="139" customWidth="1"/>
    <col min="7943" max="7949" width="6.75" style="139" customWidth="1"/>
    <col min="7950" max="8191" width="3.625" style="139"/>
    <col min="8192" max="8192" width="3.625" style="139" customWidth="1"/>
    <col min="8193" max="8193" width="6.125" style="139" customWidth="1"/>
    <col min="8194" max="8195" width="3.625" style="139" customWidth="1"/>
    <col min="8196" max="8196" width="21.125" style="139" customWidth="1"/>
    <col min="8197" max="8197" width="3.625" style="139" customWidth="1"/>
    <col min="8198" max="8198" width="5.375" style="139" customWidth="1"/>
    <col min="8199" max="8205" width="6.75" style="139" customWidth="1"/>
    <col min="8206" max="8447" width="3.625" style="139"/>
    <col min="8448" max="8448" width="3.625" style="139" customWidth="1"/>
    <col min="8449" max="8449" width="6.125" style="139" customWidth="1"/>
    <col min="8450" max="8451" width="3.625" style="139" customWidth="1"/>
    <col min="8452" max="8452" width="21.125" style="139" customWidth="1"/>
    <col min="8453" max="8453" width="3.625" style="139" customWidth="1"/>
    <col min="8454" max="8454" width="5.375" style="139" customWidth="1"/>
    <col min="8455" max="8461" width="6.75" style="139" customWidth="1"/>
    <col min="8462" max="8703" width="3.625" style="139"/>
    <col min="8704" max="8704" width="3.625" style="139" customWidth="1"/>
    <col min="8705" max="8705" width="6.125" style="139" customWidth="1"/>
    <col min="8706" max="8707" width="3.625" style="139" customWidth="1"/>
    <col min="8708" max="8708" width="21.125" style="139" customWidth="1"/>
    <col min="8709" max="8709" width="3.625" style="139" customWidth="1"/>
    <col min="8710" max="8710" width="5.375" style="139" customWidth="1"/>
    <col min="8711" max="8717" width="6.75" style="139" customWidth="1"/>
    <col min="8718" max="8959" width="3.625" style="139"/>
    <col min="8960" max="8960" width="3.625" style="139" customWidth="1"/>
    <col min="8961" max="8961" width="6.125" style="139" customWidth="1"/>
    <col min="8962" max="8963" width="3.625" style="139" customWidth="1"/>
    <col min="8964" max="8964" width="21.125" style="139" customWidth="1"/>
    <col min="8965" max="8965" width="3.625" style="139" customWidth="1"/>
    <col min="8966" max="8966" width="5.375" style="139" customWidth="1"/>
    <col min="8967" max="8973" width="6.75" style="139" customWidth="1"/>
    <col min="8974" max="9215" width="3.625" style="139"/>
    <col min="9216" max="9216" width="3.625" style="139" customWidth="1"/>
    <col min="9217" max="9217" width="6.125" style="139" customWidth="1"/>
    <col min="9218" max="9219" width="3.625" style="139" customWidth="1"/>
    <col min="9220" max="9220" width="21.125" style="139" customWidth="1"/>
    <col min="9221" max="9221" width="3.625" style="139" customWidth="1"/>
    <col min="9222" max="9222" width="5.375" style="139" customWidth="1"/>
    <col min="9223" max="9229" width="6.75" style="139" customWidth="1"/>
    <col min="9230" max="9471" width="3.625" style="139"/>
    <col min="9472" max="9472" width="3.625" style="139" customWidth="1"/>
    <col min="9473" max="9473" width="6.125" style="139" customWidth="1"/>
    <col min="9474" max="9475" width="3.625" style="139" customWidth="1"/>
    <col min="9476" max="9476" width="21.125" style="139" customWidth="1"/>
    <col min="9477" max="9477" width="3.625" style="139" customWidth="1"/>
    <col min="9478" max="9478" width="5.375" style="139" customWidth="1"/>
    <col min="9479" max="9485" width="6.75" style="139" customWidth="1"/>
    <col min="9486" max="9727" width="3.625" style="139"/>
    <col min="9728" max="9728" width="3.625" style="139" customWidth="1"/>
    <col min="9729" max="9729" width="6.125" style="139" customWidth="1"/>
    <col min="9730" max="9731" width="3.625" style="139" customWidth="1"/>
    <col min="9732" max="9732" width="21.125" style="139" customWidth="1"/>
    <col min="9733" max="9733" width="3.625" style="139" customWidth="1"/>
    <col min="9734" max="9734" width="5.375" style="139" customWidth="1"/>
    <col min="9735" max="9741" width="6.75" style="139" customWidth="1"/>
    <col min="9742" max="9983" width="3.625" style="139"/>
    <col min="9984" max="9984" width="3.625" style="139" customWidth="1"/>
    <col min="9985" max="9985" width="6.125" style="139" customWidth="1"/>
    <col min="9986" max="9987" width="3.625" style="139" customWidth="1"/>
    <col min="9988" max="9988" width="21.125" style="139" customWidth="1"/>
    <col min="9989" max="9989" width="3.625" style="139" customWidth="1"/>
    <col min="9990" max="9990" width="5.375" style="139" customWidth="1"/>
    <col min="9991" max="9997" width="6.75" style="139" customWidth="1"/>
    <col min="9998" max="10239" width="3.625" style="139"/>
    <col min="10240" max="10240" width="3.625" style="139" customWidth="1"/>
    <col min="10241" max="10241" width="6.125" style="139" customWidth="1"/>
    <col min="10242" max="10243" width="3.625" style="139" customWidth="1"/>
    <col min="10244" max="10244" width="21.125" style="139" customWidth="1"/>
    <col min="10245" max="10245" width="3.625" style="139" customWidth="1"/>
    <col min="10246" max="10246" width="5.375" style="139" customWidth="1"/>
    <col min="10247" max="10253" width="6.75" style="139" customWidth="1"/>
    <col min="10254" max="10495" width="3.625" style="139"/>
    <col min="10496" max="10496" width="3.625" style="139" customWidth="1"/>
    <col min="10497" max="10497" width="6.125" style="139" customWidth="1"/>
    <col min="10498" max="10499" width="3.625" style="139" customWidth="1"/>
    <col min="10500" max="10500" width="21.125" style="139" customWidth="1"/>
    <col min="10501" max="10501" width="3.625" style="139" customWidth="1"/>
    <col min="10502" max="10502" width="5.375" style="139" customWidth="1"/>
    <col min="10503" max="10509" width="6.75" style="139" customWidth="1"/>
    <col min="10510" max="10751" width="3.625" style="139"/>
    <col min="10752" max="10752" width="3.625" style="139" customWidth="1"/>
    <col min="10753" max="10753" width="6.125" style="139" customWidth="1"/>
    <col min="10754" max="10755" width="3.625" style="139" customWidth="1"/>
    <col min="10756" max="10756" width="21.125" style="139" customWidth="1"/>
    <col min="10757" max="10757" width="3.625" style="139" customWidth="1"/>
    <col min="10758" max="10758" width="5.375" style="139" customWidth="1"/>
    <col min="10759" max="10765" width="6.75" style="139" customWidth="1"/>
    <col min="10766" max="11007" width="3.625" style="139"/>
    <col min="11008" max="11008" width="3.625" style="139" customWidth="1"/>
    <col min="11009" max="11009" width="6.125" style="139" customWidth="1"/>
    <col min="11010" max="11011" width="3.625" style="139" customWidth="1"/>
    <col min="11012" max="11012" width="21.125" style="139" customWidth="1"/>
    <col min="11013" max="11013" width="3.625" style="139" customWidth="1"/>
    <col min="11014" max="11014" width="5.375" style="139" customWidth="1"/>
    <col min="11015" max="11021" width="6.75" style="139" customWidth="1"/>
    <col min="11022" max="11263" width="3.625" style="139"/>
    <col min="11264" max="11264" width="3.625" style="139" customWidth="1"/>
    <col min="11265" max="11265" width="6.125" style="139" customWidth="1"/>
    <col min="11266" max="11267" width="3.625" style="139" customWidth="1"/>
    <col min="11268" max="11268" width="21.125" style="139" customWidth="1"/>
    <col min="11269" max="11269" width="3.625" style="139" customWidth="1"/>
    <col min="11270" max="11270" width="5.375" style="139" customWidth="1"/>
    <col min="11271" max="11277" width="6.75" style="139" customWidth="1"/>
    <col min="11278" max="11519" width="3.625" style="139"/>
    <col min="11520" max="11520" width="3.625" style="139" customWidth="1"/>
    <col min="11521" max="11521" width="6.125" style="139" customWidth="1"/>
    <col min="11522" max="11523" width="3.625" style="139" customWidth="1"/>
    <col min="11524" max="11524" width="21.125" style="139" customWidth="1"/>
    <col min="11525" max="11525" width="3.625" style="139" customWidth="1"/>
    <col min="11526" max="11526" width="5.375" style="139" customWidth="1"/>
    <col min="11527" max="11533" width="6.75" style="139" customWidth="1"/>
    <col min="11534" max="11775" width="3.625" style="139"/>
    <col min="11776" max="11776" width="3.625" style="139" customWidth="1"/>
    <col min="11777" max="11777" width="6.125" style="139" customWidth="1"/>
    <col min="11778" max="11779" width="3.625" style="139" customWidth="1"/>
    <col min="11780" max="11780" width="21.125" style="139" customWidth="1"/>
    <col min="11781" max="11781" width="3.625" style="139" customWidth="1"/>
    <col min="11782" max="11782" width="5.375" style="139" customWidth="1"/>
    <col min="11783" max="11789" width="6.75" style="139" customWidth="1"/>
    <col min="11790" max="12031" width="3.625" style="139"/>
    <col min="12032" max="12032" width="3.625" style="139" customWidth="1"/>
    <col min="12033" max="12033" width="6.125" style="139" customWidth="1"/>
    <col min="12034" max="12035" width="3.625" style="139" customWidth="1"/>
    <col min="12036" max="12036" width="21.125" style="139" customWidth="1"/>
    <col min="12037" max="12037" width="3.625" style="139" customWidth="1"/>
    <col min="12038" max="12038" width="5.375" style="139" customWidth="1"/>
    <col min="12039" max="12045" width="6.75" style="139" customWidth="1"/>
    <col min="12046" max="12287" width="3.625" style="139"/>
    <col min="12288" max="12288" width="3.625" style="139" customWidth="1"/>
    <col min="12289" max="12289" width="6.125" style="139" customWidth="1"/>
    <col min="12290" max="12291" width="3.625" style="139" customWidth="1"/>
    <col min="12292" max="12292" width="21.125" style="139" customWidth="1"/>
    <col min="12293" max="12293" width="3.625" style="139" customWidth="1"/>
    <col min="12294" max="12294" width="5.375" style="139" customWidth="1"/>
    <col min="12295" max="12301" width="6.75" style="139" customWidth="1"/>
    <col min="12302" max="12543" width="3.625" style="139"/>
    <col min="12544" max="12544" width="3.625" style="139" customWidth="1"/>
    <col min="12545" max="12545" width="6.125" style="139" customWidth="1"/>
    <col min="12546" max="12547" width="3.625" style="139" customWidth="1"/>
    <col min="12548" max="12548" width="21.125" style="139" customWidth="1"/>
    <col min="12549" max="12549" width="3.625" style="139" customWidth="1"/>
    <col min="12550" max="12550" width="5.375" style="139" customWidth="1"/>
    <col min="12551" max="12557" width="6.75" style="139" customWidth="1"/>
    <col min="12558" max="12799" width="3.625" style="139"/>
    <col min="12800" max="12800" width="3.625" style="139" customWidth="1"/>
    <col min="12801" max="12801" width="6.125" style="139" customWidth="1"/>
    <col min="12802" max="12803" width="3.625" style="139" customWidth="1"/>
    <col min="12804" max="12804" width="21.125" style="139" customWidth="1"/>
    <col min="12805" max="12805" width="3.625" style="139" customWidth="1"/>
    <col min="12806" max="12806" width="5.375" style="139" customWidth="1"/>
    <col min="12807" max="12813" width="6.75" style="139" customWidth="1"/>
    <col min="12814" max="13055" width="3.625" style="139"/>
    <col min="13056" max="13056" width="3.625" style="139" customWidth="1"/>
    <col min="13057" max="13057" width="6.125" style="139" customWidth="1"/>
    <col min="13058" max="13059" width="3.625" style="139" customWidth="1"/>
    <col min="13060" max="13060" width="21.125" style="139" customWidth="1"/>
    <col min="13061" max="13061" width="3.625" style="139" customWidth="1"/>
    <col min="13062" max="13062" width="5.375" style="139" customWidth="1"/>
    <col min="13063" max="13069" width="6.75" style="139" customWidth="1"/>
    <col min="13070" max="13311" width="3.625" style="139"/>
    <col min="13312" max="13312" width="3.625" style="139" customWidth="1"/>
    <col min="13313" max="13313" width="6.125" style="139" customWidth="1"/>
    <col min="13314" max="13315" width="3.625" style="139" customWidth="1"/>
    <col min="13316" max="13316" width="21.125" style="139" customWidth="1"/>
    <col min="13317" max="13317" width="3.625" style="139" customWidth="1"/>
    <col min="13318" max="13318" width="5.375" style="139" customWidth="1"/>
    <col min="13319" max="13325" width="6.75" style="139" customWidth="1"/>
    <col min="13326" max="13567" width="3.625" style="139"/>
    <col min="13568" max="13568" width="3.625" style="139" customWidth="1"/>
    <col min="13569" max="13569" width="6.125" style="139" customWidth="1"/>
    <col min="13570" max="13571" width="3.625" style="139" customWidth="1"/>
    <col min="13572" max="13572" width="21.125" style="139" customWidth="1"/>
    <col min="13573" max="13573" width="3.625" style="139" customWidth="1"/>
    <col min="13574" max="13574" width="5.375" style="139" customWidth="1"/>
    <col min="13575" max="13581" width="6.75" style="139" customWidth="1"/>
    <col min="13582" max="13823" width="3.625" style="139"/>
    <col min="13824" max="13824" width="3.625" style="139" customWidth="1"/>
    <col min="13825" max="13825" width="6.125" style="139" customWidth="1"/>
    <col min="13826" max="13827" width="3.625" style="139" customWidth="1"/>
    <col min="13828" max="13828" width="21.125" style="139" customWidth="1"/>
    <col min="13829" max="13829" width="3.625" style="139" customWidth="1"/>
    <col min="13830" max="13830" width="5.375" style="139" customWidth="1"/>
    <col min="13831" max="13837" width="6.75" style="139" customWidth="1"/>
    <col min="13838" max="14079" width="3.625" style="139"/>
    <col min="14080" max="14080" width="3.625" style="139" customWidth="1"/>
    <col min="14081" max="14081" width="6.125" style="139" customWidth="1"/>
    <col min="14082" max="14083" width="3.625" style="139" customWidth="1"/>
    <col min="14084" max="14084" width="21.125" style="139" customWidth="1"/>
    <col min="14085" max="14085" width="3.625" style="139" customWidth="1"/>
    <col min="14086" max="14086" width="5.375" style="139" customWidth="1"/>
    <col min="14087" max="14093" width="6.75" style="139" customWidth="1"/>
    <col min="14094" max="14335" width="3.625" style="139"/>
    <col min="14336" max="14336" width="3.625" style="139" customWidth="1"/>
    <col min="14337" max="14337" width="6.125" style="139" customWidth="1"/>
    <col min="14338" max="14339" width="3.625" style="139" customWidth="1"/>
    <col min="14340" max="14340" width="21.125" style="139" customWidth="1"/>
    <col min="14341" max="14341" width="3.625" style="139" customWidth="1"/>
    <col min="14342" max="14342" width="5.375" style="139" customWidth="1"/>
    <col min="14343" max="14349" width="6.75" style="139" customWidth="1"/>
    <col min="14350" max="14591" width="3.625" style="139"/>
    <col min="14592" max="14592" width="3.625" style="139" customWidth="1"/>
    <col min="14593" max="14593" width="6.125" style="139" customWidth="1"/>
    <col min="14594" max="14595" width="3.625" style="139" customWidth="1"/>
    <col min="14596" max="14596" width="21.125" style="139" customWidth="1"/>
    <col min="14597" max="14597" width="3.625" style="139" customWidth="1"/>
    <col min="14598" max="14598" width="5.375" style="139" customWidth="1"/>
    <col min="14599" max="14605" width="6.75" style="139" customWidth="1"/>
    <col min="14606" max="14847" width="3.625" style="139"/>
    <col min="14848" max="14848" width="3.625" style="139" customWidth="1"/>
    <col min="14849" max="14849" width="6.125" style="139" customWidth="1"/>
    <col min="14850" max="14851" width="3.625" style="139" customWidth="1"/>
    <col min="14852" max="14852" width="21.125" style="139" customWidth="1"/>
    <col min="14853" max="14853" width="3.625" style="139" customWidth="1"/>
    <col min="14854" max="14854" width="5.375" style="139" customWidth="1"/>
    <col min="14855" max="14861" width="6.75" style="139" customWidth="1"/>
    <col min="14862" max="15103" width="3.625" style="139"/>
    <col min="15104" max="15104" width="3.625" style="139" customWidth="1"/>
    <col min="15105" max="15105" width="6.125" style="139" customWidth="1"/>
    <col min="15106" max="15107" width="3.625" style="139" customWidth="1"/>
    <col min="15108" max="15108" width="21.125" style="139" customWidth="1"/>
    <col min="15109" max="15109" width="3.625" style="139" customWidth="1"/>
    <col min="15110" max="15110" width="5.375" style="139" customWidth="1"/>
    <col min="15111" max="15117" width="6.75" style="139" customWidth="1"/>
    <col min="15118" max="15359" width="3.625" style="139"/>
    <col min="15360" max="15360" width="3.625" style="139" customWidth="1"/>
    <col min="15361" max="15361" width="6.125" style="139" customWidth="1"/>
    <col min="15362" max="15363" width="3.625" style="139" customWidth="1"/>
    <col min="15364" max="15364" width="21.125" style="139" customWidth="1"/>
    <col min="15365" max="15365" width="3.625" style="139" customWidth="1"/>
    <col min="15366" max="15366" width="5.375" style="139" customWidth="1"/>
    <col min="15367" max="15373" width="6.75" style="139" customWidth="1"/>
    <col min="15374" max="15615" width="3.625" style="139"/>
    <col min="15616" max="15616" width="3.625" style="139" customWidth="1"/>
    <col min="15617" max="15617" width="6.125" style="139" customWidth="1"/>
    <col min="15618" max="15619" width="3.625" style="139" customWidth="1"/>
    <col min="15620" max="15620" width="21.125" style="139" customWidth="1"/>
    <col min="15621" max="15621" width="3.625" style="139" customWidth="1"/>
    <col min="15622" max="15622" width="5.375" style="139" customWidth="1"/>
    <col min="15623" max="15629" width="6.75" style="139" customWidth="1"/>
    <col min="15630" max="15871" width="3.625" style="139"/>
    <col min="15872" max="15872" width="3.625" style="139" customWidth="1"/>
    <col min="15873" max="15873" width="6.125" style="139" customWidth="1"/>
    <col min="15874" max="15875" width="3.625" style="139" customWidth="1"/>
    <col min="15876" max="15876" width="21.125" style="139" customWidth="1"/>
    <col min="15877" max="15877" width="3.625" style="139" customWidth="1"/>
    <col min="15878" max="15878" width="5.375" style="139" customWidth="1"/>
    <col min="15879" max="15885" width="6.75" style="139" customWidth="1"/>
    <col min="15886" max="16127" width="3.625" style="139"/>
    <col min="16128" max="16128" width="3.625" style="139" customWidth="1"/>
    <col min="16129" max="16129" width="6.125" style="139" customWidth="1"/>
    <col min="16130" max="16131" width="3.625" style="139" customWidth="1"/>
    <col min="16132" max="16132" width="21.125" style="139" customWidth="1"/>
    <col min="16133" max="16133" width="3.625" style="139" customWidth="1"/>
    <col min="16134" max="16134" width="5.375" style="139" customWidth="1"/>
    <col min="16135" max="16141" width="6.75" style="139" customWidth="1"/>
    <col min="16142" max="16384" width="3.625" style="139"/>
  </cols>
  <sheetData>
    <row r="1" spans="1:13" ht="16.5" customHeight="1" x14ac:dyDescent="0.15">
      <c r="A1" s="134" t="s">
        <v>376</v>
      </c>
      <c r="B1" s="135" t="s">
        <v>377</v>
      </c>
      <c r="C1" s="135" t="s">
        <v>378</v>
      </c>
      <c r="D1" s="135" t="s">
        <v>379</v>
      </c>
      <c r="E1" s="135" t="s">
        <v>380</v>
      </c>
      <c r="F1" s="135" t="s">
        <v>381</v>
      </c>
      <c r="G1" s="136" t="s">
        <v>382</v>
      </c>
      <c r="H1" s="136" t="s">
        <v>383</v>
      </c>
      <c r="I1" s="136" t="s">
        <v>384</v>
      </c>
      <c r="J1" s="136" t="s">
        <v>385</v>
      </c>
      <c r="K1" s="137" t="s">
        <v>386</v>
      </c>
      <c r="L1" s="137" t="s">
        <v>387</v>
      </c>
      <c r="M1" s="138" t="s">
        <v>388</v>
      </c>
    </row>
    <row r="2" spans="1:13" ht="16.5" customHeight="1" x14ac:dyDescent="0.15">
      <c r="A2" s="140">
        <v>44197</v>
      </c>
      <c r="B2" s="141"/>
      <c r="C2" s="141"/>
      <c r="D2" s="141" t="s">
        <v>389</v>
      </c>
      <c r="E2" s="142">
        <v>170</v>
      </c>
      <c r="F2" s="143" t="s">
        <v>390</v>
      </c>
      <c r="G2" s="144">
        <v>286</v>
      </c>
      <c r="H2" s="144">
        <v>4.3</v>
      </c>
      <c r="I2" s="144">
        <v>0.5</v>
      </c>
      <c r="J2" s="144">
        <v>63.1</v>
      </c>
      <c r="K2" s="144">
        <v>49</v>
      </c>
      <c r="L2" s="144">
        <v>5</v>
      </c>
      <c r="M2" s="145"/>
    </row>
    <row r="3" spans="1:13" x14ac:dyDescent="0.15">
      <c r="A3" s="146">
        <v>45292</v>
      </c>
      <c r="B3" s="147"/>
      <c r="C3" s="148" t="s">
        <v>343</v>
      </c>
      <c r="D3" s="83" t="s">
        <v>6</v>
      </c>
      <c r="E3" s="103">
        <v>60</v>
      </c>
      <c r="F3" s="103" t="s">
        <v>355</v>
      </c>
      <c r="G3" s="141">
        <v>71</v>
      </c>
      <c r="H3" s="141">
        <v>5.4</v>
      </c>
      <c r="I3" s="141">
        <v>4</v>
      </c>
      <c r="J3" s="141">
        <v>3.3</v>
      </c>
      <c r="K3" s="141">
        <v>119</v>
      </c>
      <c r="L3" s="141">
        <v>20</v>
      </c>
      <c r="M3" s="149">
        <v>0.5</v>
      </c>
    </row>
    <row r="4" spans="1:13" x14ac:dyDescent="0.15">
      <c r="A4" s="146">
        <f>A3</f>
        <v>45292</v>
      </c>
      <c r="B4" s="150">
        <f>A3</f>
        <v>45292</v>
      </c>
      <c r="C4" s="151" t="s">
        <v>344</v>
      </c>
      <c r="D4" s="81"/>
      <c r="E4" s="109"/>
      <c r="F4" s="109"/>
      <c r="G4" s="141"/>
      <c r="H4" s="141"/>
      <c r="I4" s="141"/>
      <c r="J4" s="141"/>
      <c r="K4" s="141"/>
      <c r="L4" s="141"/>
      <c r="M4" s="149"/>
    </row>
    <row r="5" spans="1:13" x14ac:dyDescent="0.15">
      <c r="A5" s="146">
        <v>45292</v>
      </c>
      <c r="B5" s="147" t="s">
        <v>345</v>
      </c>
      <c r="C5" s="151" t="s">
        <v>346</v>
      </c>
      <c r="D5" s="81" t="s">
        <v>7</v>
      </c>
      <c r="E5" s="109">
        <v>30</v>
      </c>
      <c r="F5" s="109" t="s">
        <v>355</v>
      </c>
      <c r="G5" s="141">
        <v>29</v>
      </c>
      <c r="H5" s="141">
        <v>0.8</v>
      </c>
      <c r="I5" s="141">
        <v>2.2000000000000002</v>
      </c>
      <c r="J5" s="141">
        <v>1.5</v>
      </c>
      <c r="K5" s="141">
        <v>57</v>
      </c>
      <c r="L5" s="141">
        <v>8</v>
      </c>
      <c r="M5" s="149">
        <v>0.3</v>
      </c>
    </row>
    <row r="6" spans="1:13" x14ac:dyDescent="0.15">
      <c r="A6" s="146">
        <v>45292</v>
      </c>
      <c r="B6" s="147" t="s">
        <v>347</v>
      </c>
      <c r="C6" s="151" t="s">
        <v>348</v>
      </c>
      <c r="D6" s="81" t="s">
        <v>8</v>
      </c>
      <c r="E6" s="109">
        <v>45</v>
      </c>
      <c r="F6" s="109" t="s">
        <v>355</v>
      </c>
      <c r="G6" s="141">
        <v>40</v>
      </c>
      <c r="H6" s="141">
        <v>1.9</v>
      </c>
      <c r="I6" s="141">
        <v>1.4</v>
      </c>
      <c r="J6" s="141">
        <v>5</v>
      </c>
      <c r="K6" s="141">
        <v>110</v>
      </c>
      <c r="L6" s="141">
        <v>5</v>
      </c>
      <c r="M6" s="149">
        <v>0.3</v>
      </c>
    </row>
    <row r="7" spans="1:13" x14ac:dyDescent="0.15">
      <c r="A7" s="146">
        <v>45292</v>
      </c>
      <c r="B7" s="147"/>
      <c r="C7" s="151" t="s">
        <v>349</v>
      </c>
      <c r="D7" s="81" t="s">
        <v>9</v>
      </c>
      <c r="E7" s="109">
        <v>15</v>
      </c>
      <c r="F7" s="109" t="s">
        <v>355</v>
      </c>
      <c r="G7" s="141">
        <v>11</v>
      </c>
      <c r="H7" s="141">
        <v>0.5</v>
      </c>
      <c r="I7" s="141">
        <v>0.3</v>
      </c>
      <c r="J7" s="141">
        <v>1.8</v>
      </c>
      <c r="K7" s="141">
        <v>17</v>
      </c>
      <c r="L7" s="141">
        <v>20</v>
      </c>
      <c r="M7" s="149">
        <v>0.2</v>
      </c>
    </row>
    <row r="8" spans="1:13" x14ac:dyDescent="0.15">
      <c r="A8" s="146">
        <f t="shared" ref="A8:A22" si="0">A7</f>
        <v>45292</v>
      </c>
      <c r="B8" s="147" t="s">
        <v>350</v>
      </c>
      <c r="C8" s="151"/>
      <c r="D8" s="124"/>
      <c r="E8" s="109"/>
      <c r="F8" s="109"/>
      <c r="G8" s="141"/>
      <c r="H8" s="141"/>
      <c r="I8" s="141"/>
      <c r="J8" s="141"/>
      <c r="K8" s="141"/>
      <c r="L8" s="141"/>
      <c r="M8" s="149"/>
    </row>
    <row r="9" spans="1:13" x14ac:dyDescent="0.15">
      <c r="A9" s="146">
        <v>45292</v>
      </c>
      <c r="B9" s="147" t="s">
        <v>351</v>
      </c>
      <c r="C9" s="151" t="s">
        <v>352</v>
      </c>
      <c r="D9" s="152" t="s">
        <v>277</v>
      </c>
      <c r="E9" s="109">
        <v>30</v>
      </c>
      <c r="F9" s="109" t="s">
        <v>355</v>
      </c>
      <c r="G9" s="141">
        <v>27</v>
      </c>
      <c r="H9" s="141">
        <v>0.6</v>
      </c>
      <c r="I9" s="141">
        <v>0.1</v>
      </c>
      <c r="J9" s="141">
        <v>6.2</v>
      </c>
      <c r="K9" s="141">
        <v>57</v>
      </c>
      <c r="L9" s="141">
        <v>14</v>
      </c>
      <c r="M9" s="149">
        <v>0.6</v>
      </c>
    </row>
    <row r="10" spans="1:13" x14ac:dyDescent="0.15">
      <c r="A10" s="146">
        <f t="shared" si="0"/>
        <v>45292</v>
      </c>
      <c r="B10" s="147"/>
      <c r="C10" s="151" t="s">
        <v>353</v>
      </c>
      <c r="D10" s="124">
        <v>0</v>
      </c>
      <c r="E10" s="109">
        <v>0</v>
      </c>
      <c r="F10" s="109">
        <v>0</v>
      </c>
      <c r="G10" s="141"/>
      <c r="H10" s="141"/>
      <c r="I10" s="141"/>
      <c r="J10" s="141"/>
      <c r="K10" s="141"/>
      <c r="L10" s="141"/>
      <c r="M10" s="149"/>
    </row>
    <row r="11" spans="1:13" ht="14.25" thickBot="1" x14ac:dyDescent="0.2">
      <c r="A11" s="153">
        <f t="shared" si="0"/>
        <v>45292</v>
      </c>
      <c r="B11" s="154"/>
      <c r="C11" s="155"/>
      <c r="D11" s="156">
        <v>0</v>
      </c>
      <c r="E11" s="116">
        <v>0</v>
      </c>
      <c r="F11" s="116">
        <v>0</v>
      </c>
      <c r="G11" s="157">
        <f>SUM(G3:G10)</f>
        <v>178</v>
      </c>
      <c r="H11" s="157">
        <f t="shared" ref="H11:M11" si="1">SUM(H3:H10)</f>
        <v>9.1999999999999993</v>
      </c>
      <c r="I11" s="157">
        <f t="shared" si="1"/>
        <v>7.9999999999999991</v>
      </c>
      <c r="J11" s="157">
        <f t="shared" si="1"/>
        <v>17.8</v>
      </c>
      <c r="K11" s="157">
        <f t="shared" si="1"/>
        <v>360</v>
      </c>
      <c r="L11" s="157">
        <f t="shared" si="1"/>
        <v>67</v>
      </c>
      <c r="M11" s="158">
        <f t="shared" si="1"/>
        <v>1.9</v>
      </c>
    </row>
    <row r="12" spans="1:13" ht="14.25" thickBot="1" x14ac:dyDescent="0.2">
      <c r="A12" s="159"/>
      <c r="B12" s="160"/>
      <c r="C12" s="161"/>
      <c r="D12" s="162"/>
      <c r="E12" s="163"/>
      <c r="F12" s="163"/>
      <c r="G12" s="164">
        <f>G2+(G11*1.3)</f>
        <v>517.4</v>
      </c>
      <c r="H12" s="164">
        <f t="shared" ref="H12:M12" si="2">H2+(H11*1.3)</f>
        <v>16.259999999999998</v>
      </c>
      <c r="I12" s="164">
        <f t="shared" si="2"/>
        <v>10.899999999999999</v>
      </c>
      <c r="J12" s="164">
        <f t="shared" si="2"/>
        <v>86.240000000000009</v>
      </c>
      <c r="K12" s="164">
        <f t="shared" si="2"/>
        <v>517</v>
      </c>
      <c r="L12" s="164">
        <f t="shared" si="2"/>
        <v>92.100000000000009</v>
      </c>
      <c r="M12" s="165">
        <f t="shared" si="2"/>
        <v>2.4699999999999998</v>
      </c>
    </row>
    <row r="13" spans="1:13" x14ac:dyDescent="0.15">
      <c r="A13" s="166">
        <f>A10</f>
        <v>45292</v>
      </c>
      <c r="B13" s="167"/>
      <c r="C13" s="148"/>
      <c r="D13" s="144" t="s">
        <v>389</v>
      </c>
      <c r="E13" s="168">
        <v>170</v>
      </c>
      <c r="F13" s="169" t="s">
        <v>390</v>
      </c>
      <c r="G13" s="144">
        <v>286</v>
      </c>
      <c r="H13" s="144">
        <v>4.3</v>
      </c>
      <c r="I13" s="144">
        <v>0.5</v>
      </c>
      <c r="J13" s="144">
        <v>63.1</v>
      </c>
      <c r="K13" s="144">
        <v>49</v>
      </c>
      <c r="L13" s="144">
        <v>5</v>
      </c>
      <c r="M13" s="145"/>
    </row>
    <row r="14" spans="1:13" x14ac:dyDescent="0.15">
      <c r="A14" s="146">
        <v>45292</v>
      </c>
      <c r="B14" s="147"/>
      <c r="C14" s="148" t="s">
        <v>343</v>
      </c>
      <c r="D14" s="83" t="s">
        <v>10</v>
      </c>
      <c r="E14" s="103">
        <v>2</v>
      </c>
      <c r="F14" s="103" t="s">
        <v>392</v>
      </c>
      <c r="G14" s="141">
        <v>108</v>
      </c>
      <c r="H14" s="141">
        <v>6</v>
      </c>
      <c r="I14" s="141">
        <v>6.4</v>
      </c>
      <c r="J14" s="141">
        <v>9.1999999999999993</v>
      </c>
      <c r="K14" s="141">
        <v>101</v>
      </c>
      <c r="L14" s="141">
        <v>8</v>
      </c>
      <c r="M14" s="149">
        <v>0.7</v>
      </c>
    </row>
    <row r="15" spans="1:13" x14ac:dyDescent="0.15">
      <c r="A15" s="146">
        <v>45292</v>
      </c>
      <c r="B15" s="150">
        <f>B4</f>
        <v>45292</v>
      </c>
      <c r="C15" s="151" t="s">
        <v>344</v>
      </c>
      <c r="D15" s="81" t="s">
        <v>11</v>
      </c>
      <c r="E15" s="109">
        <v>1</v>
      </c>
      <c r="F15" s="109" t="s">
        <v>392</v>
      </c>
      <c r="G15" s="141">
        <v>14</v>
      </c>
      <c r="H15" s="141">
        <v>1.1000000000000001</v>
      </c>
      <c r="I15" s="141">
        <v>0</v>
      </c>
      <c r="J15" s="141">
        <v>2.2000000000000002</v>
      </c>
      <c r="K15" s="141">
        <v>0</v>
      </c>
      <c r="L15" s="141">
        <v>0</v>
      </c>
      <c r="M15" s="149">
        <v>0.2</v>
      </c>
    </row>
    <row r="16" spans="1:13" x14ac:dyDescent="0.15">
      <c r="A16" s="146">
        <v>45292</v>
      </c>
      <c r="B16" s="147" t="s">
        <v>345</v>
      </c>
      <c r="C16" s="151" t="s">
        <v>346</v>
      </c>
      <c r="D16" s="81" t="s">
        <v>12</v>
      </c>
      <c r="E16" s="109">
        <v>30</v>
      </c>
      <c r="F16" s="109" t="s">
        <v>355</v>
      </c>
      <c r="G16" s="141">
        <v>47</v>
      </c>
      <c r="H16" s="141">
        <v>1.6</v>
      </c>
      <c r="I16" s="141">
        <v>0.8</v>
      </c>
      <c r="J16" s="141">
        <v>9.9</v>
      </c>
      <c r="K16" s="141">
        <v>267</v>
      </c>
      <c r="L16" s="141">
        <v>39</v>
      </c>
      <c r="M16" s="149">
        <v>1.1000000000000001</v>
      </c>
    </row>
    <row r="17" spans="1:13" x14ac:dyDescent="0.15">
      <c r="A17" s="146">
        <v>45292</v>
      </c>
      <c r="B17" s="147" t="s">
        <v>347</v>
      </c>
      <c r="C17" s="151" t="s">
        <v>348</v>
      </c>
      <c r="D17" s="81" t="s">
        <v>13</v>
      </c>
      <c r="E17" s="109">
        <v>45</v>
      </c>
      <c r="F17" s="109" t="s">
        <v>355</v>
      </c>
      <c r="G17" s="141">
        <v>52</v>
      </c>
      <c r="H17" s="141">
        <v>1.8</v>
      </c>
      <c r="I17" s="141">
        <v>2.6</v>
      </c>
      <c r="J17" s="141">
        <v>5.2</v>
      </c>
      <c r="K17" s="141">
        <v>56</v>
      </c>
      <c r="L17" s="141">
        <v>16</v>
      </c>
      <c r="M17" s="149">
        <v>0.5</v>
      </c>
    </row>
    <row r="18" spans="1:13" x14ac:dyDescent="0.15">
      <c r="A18" s="146">
        <v>45292</v>
      </c>
      <c r="B18" s="147"/>
      <c r="C18" s="151" t="s">
        <v>349</v>
      </c>
      <c r="D18" s="81" t="s">
        <v>14</v>
      </c>
      <c r="E18" s="109">
        <v>15</v>
      </c>
      <c r="F18" s="109" t="s">
        <v>355</v>
      </c>
      <c r="G18" s="141">
        <v>7</v>
      </c>
      <c r="H18" s="141">
        <v>0.4</v>
      </c>
      <c r="I18" s="141">
        <v>0.1</v>
      </c>
      <c r="J18" s="141">
        <v>1.1000000000000001</v>
      </c>
      <c r="K18" s="141">
        <v>28</v>
      </c>
      <c r="L18" s="141">
        <v>3</v>
      </c>
      <c r="M18" s="149">
        <v>0.2</v>
      </c>
    </row>
    <row r="19" spans="1:13" x14ac:dyDescent="0.15">
      <c r="A19" s="146">
        <f t="shared" si="0"/>
        <v>45292</v>
      </c>
      <c r="B19" s="147" t="s">
        <v>354</v>
      </c>
      <c r="C19" s="151"/>
      <c r="D19" s="81"/>
      <c r="E19" s="109"/>
      <c r="F19" s="109"/>
      <c r="G19" s="141"/>
      <c r="H19" s="141"/>
      <c r="I19" s="141"/>
      <c r="J19" s="141"/>
      <c r="K19" s="141"/>
      <c r="L19" s="141"/>
      <c r="M19" s="149"/>
    </row>
    <row r="20" spans="1:13" x14ac:dyDescent="0.15">
      <c r="A20" s="146">
        <v>45292</v>
      </c>
      <c r="B20" s="147" t="s">
        <v>351</v>
      </c>
      <c r="C20" s="151" t="s">
        <v>352</v>
      </c>
      <c r="D20" s="81" t="s">
        <v>278</v>
      </c>
      <c r="E20" s="109">
        <v>30</v>
      </c>
      <c r="F20" s="109" t="s">
        <v>355</v>
      </c>
      <c r="G20" s="141">
        <v>11</v>
      </c>
      <c r="H20" s="141">
        <v>0.6</v>
      </c>
      <c r="I20" s="141">
        <v>0.1</v>
      </c>
      <c r="J20" s="141">
        <v>1.8</v>
      </c>
      <c r="K20" s="141">
        <v>57</v>
      </c>
      <c r="L20" s="141">
        <v>20</v>
      </c>
      <c r="M20" s="149">
        <v>0.3</v>
      </c>
    </row>
    <row r="21" spans="1:13" x14ac:dyDescent="0.15">
      <c r="A21" s="146">
        <f t="shared" si="0"/>
        <v>45292</v>
      </c>
      <c r="B21" s="147"/>
      <c r="C21" s="151" t="s">
        <v>353</v>
      </c>
      <c r="D21" s="124"/>
      <c r="E21" s="109"/>
      <c r="F21" s="109"/>
      <c r="G21" s="141"/>
      <c r="H21" s="141"/>
      <c r="I21" s="141"/>
      <c r="J21" s="141"/>
      <c r="K21" s="141"/>
      <c r="L21" s="141"/>
      <c r="M21" s="149"/>
    </row>
    <row r="22" spans="1:13" ht="14.25" thickBot="1" x14ac:dyDescent="0.2">
      <c r="A22" s="170">
        <f t="shared" si="0"/>
        <v>45292</v>
      </c>
      <c r="B22" s="154"/>
      <c r="C22" s="155"/>
      <c r="D22" s="156">
        <v>0</v>
      </c>
      <c r="E22" s="116">
        <v>0</v>
      </c>
      <c r="F22" s="116">
        <v>0</v>
      </c>
      <c r="G22" s="157">
        <f>SUM(G14:G21)</f>
        <v>239</v>
      </c>
      <c r="H22" s="157">
        <f t="shared" ref="H22:M22" si="3">SUM(H14:H21)</f>
        <v>11.5</v>
      </c>
      <c r="I22" s="157">
        <f t="shared" si="3"/>
        <v>10</v>
      </c>
      <c r="J22" s="157">
        <f t="shared" si="3"/>
        <v>29.4</v>
      </c>
      <c r="K22" s="157">
        <f t="shared" si="3"/>
        <v>509</v>
      </c>
      <c r="L22" s="157">
        <f t="shared" si="3"/>
        <v>86</v>
      </c>
      <c r="M22" s="158">
        <f t="shared" si="3"/>
        <v>3</v>
      </c>
    </row>
    <row r="23" spans="1:13" ht="14.25" thickBot="1" x14ac:dyDescent="0.2">
      <c r="A23" s="159"/>
      <c r="B23" s="160"/>
      <c r="C23" s="161"/>
      <c r="D23" s="162"/>
      <c r="E23" s="163"/>
      <c r="F23" s="163"/>
      <c r="G23" s="164">
        <f t="shared" ref="G23:M23" si="4">G13+(G22*1.3)</f>
        <v>596.70000000000005</v>
      </c>
      <c r="H23" s="164">
        <f t="shared" si="4"/>
        <v>19.25</v>
      </c>
      <c r="I23" s="164">
        <f t="shared" si="4"/>
        <v>13.5</v>
      </c>
      <c r="J23" s="164">
        <f t="shared" si="4"/>
        <v>101.32</v>
      </c>
      <c r="K23" s="164">
        <f t="shared" si="4"/>
        <v>710.7</v>
      </c>
      <c r="L23" s="164">
        <f t="shared" si="4"/>
        <v>116.8</v>
      </c>
      <c r="M23" s="165">
        <f t="shared" si="4"/>
        <v>3.9000000000000004</v>
      </c>
    </row>
    <row r="24" spans="1:13" x14ac:dyDescent="0.15">
      <c r="A24" s="166">
        <f>A22+1</f>
        <v>45293</v>
      </c>
      <c r="B24" s="167"/>
      <c r="C24" s="148"/>
      <c r="D24" s="144" t="s">
        <v>389</v>
      </c>
      <c r="E24" s="168">
        <v>170</v>
      </c>
      <c r="F24" s="169" t="s">
        <v>390</v>
      </c>
      <c r="G24" s="144">
        <v>286</v>
      </c>
      <c r="H24" s="144">
        <v>4.3</v>
      </c>
      <c r="I24" s="144">
        <v>0.5</v>
      </c>
      <c r="J24" s="144">
        <v>63.1</v>
      </c>
      <c r="K24" s="144">
        <v>49</v>
      </c>
      <c r="L24" s="144">
        <v>5</v>
      </c>
      <c r="M24" s="145"/>
    </row>
    <row r="25" spans="1:13" x14ac:dyDescent="0.15">
      <c r="A25" s="166">
        <v>45293</v>
      </c>
      <c r="B25" s="147"/>
      <c r="C25" s="148" t="s">
        <v>343</v>
      </c>
      <c r="D25" s="83" t="s">
        <v>15</v>
      </c>
      <c r="E25" s="103">
        <v>60</v>
      </c>
      <c r="F25" s="103" t="s">
        <v>355</v>
      </c>
      <c r="G25" s="141">
        <v>59</v>
      </c>
      <c r="H25" s="141">
        <v>3.4</v>
      </c>
      <c r="I25" s="141">
        <v>3.2</v>
      </c>
      <c r="J25" s="141">
        <v>4.5</v>
      </c>
      <c r="K25" s="141">
        <v>81</v>
      </c>
      <c r="L25" s="141">
        <v>20</v>
      </c>
      <c r="M25" s="149">
        <v>0.5</v>
      </c>
    </row>
    <row r="26" spans="1:13" x14ac:dyDescent="0.15">
      <c r="A26" s="166">
        <f>A25</f>
        <v>45293</v>
      </c>
      <c r="B26" s="150">
        <f>A25</f>
        <v>45293</v>
      </c>
      <c r="C26" s="151" t="s">
        <v>344</v>
      </c>
      <c r="D26" s="81"/>
      <c r="E26" s="109"/>
      <c r="F26" s="109"/>
      <c r="G26" s="141"/>
      <c r="H26" s="141"/>
      <c r="I26" s="141"/>
      <c r="J26" s="141"/>
      <c r="K26" s="141"/>
      <c r="L26" s="141"/>
      <c r="M26" s="149"/>
    </row>
    <row r="27" spans="1:13" x14ac:dyDescent="0.15">
      <c r="A27" s="166">
        <v>45293</v>
      </c>
      <c r="B27" s="147" t="s">
        <v>345</v>
      </c>
      <c r="C27" s="151" t="s">
        <v>346</v>
      </c>
      <c r="D27" s="81" t="s">
        <v>16</v>
      </c>
      <c r="E27" s="109">
        <v>30</v>
      </c>
      <c r="F27" s="109" t="s">
        <v>355</v>
      </c>
      <c r="G27" s="141">
        <v>29</v>
      </c>
      <c r="H27" s="141">
        <v>1.1000000000000001</v>
      </c>
      <c r="I27" s="141">
        <v>2</v>
      </c>
      <c r="J27" s="141">
        <v>1.8</v>
      </c>
      <c r="K27" s="141">
        <v>41</v>
      </c>
      <c r="L27" s="141">
        <v>9</v>
      </c>
      <c r="M27" s="149">
        <v>0.2</v>
      </c>
    </row>
    <row r="28" spans="1:13" x14ac:dyDescent="0.15">
      <c r="A28" s="166">
        <v>45293</v>
      </c>
      <c r="B28" s="147" t="s">
        <v>347</v>
      </c>
      <c r="C28" s="151" t="s">
        <v>348</v>
      </c>
      <c r="D28" s="81" t="s">
        <v>17</v>
      </c>
      <c r="E28" s="109">
        <v>45</v>
      </c>
      <c r="F28" s="109" t="s">
        <v>355</v>
      </c>
      <c r="G28" s="141">
        <v>27</v>
      </c>
      <c r="H28" s="141">
        <v>0.7</v>
      </c>
      <c r="I28" s="141">
        <v>0</v>
      </c>
      <c r="J28" s="141">
        <v>6.4</v>
      </c>
      <c r="K28" s="141">
        <v>64</v>
      </c>
      <c r="L28" s="141">
        <v>6</v>
      </c>
      <c r="M28" s="149">
        <v>0.3</v>
      </c>
    </row>
    <row r="29" spans="1:13" x14ac:dyDescent="0.15">
      <c r="A29" s="166">
        <v>45293</v>
      </c>
      <c r="B29" s="147"/>
      <c r="C29" s="151" t="s">
        <v>349</v>
      </c>
      <c r="D29" s="81" t="s">
        <v>18</v>
      </c>
      <c r="E29" s="109">
        <v>15</v>
      </c>
      <c r="F29" s="109" t="s">
        <v>355</v>
      </c>
      <c r="G29" s="141">
        <v>14</v>
      </c>
      <c r="H29" s="141">
        <v>0.3</v>
      </c>
      <c r="I29" s="141">
        <v>0.1</v>
      </c>
      <c r="J29" s="141">
        <v>3.1</v>
      </c>
      <c r="K29" s="141">
        <v>67</v>
      </c>
      <c r="L29" s="141">
        <v>2</v>
      </c>
      <c r="M29" s="149">
        <v>0</v>
      </c>
    </row>
    <row r="30" spans="1:13" x14ac:dyDescent="0.15">
      <c r="A30" s="166">
        <f t="shared" ref="A30:A44" si="5">A29</f>
        <v>45293</v>
      </c>
      <c r="B30" s="147" t="s">
        <v>350</v>
      </c>
      <c r="C30" s="151"/>
      <c r="D30" s="124"/>
      <c r="E30" s="109"/>
      <c r="F30" s="109"/>
      <c r="G30" s="141"/>
      <c r="H30" s="141"/>
      <c r="I30" s="141"/>
      <c r="J30" s="141"/>
      <c r="K30" s="141"/>
      <c r="L30" s="141"/>
      <c r="M30" s="149"/>
    </row>
    <row r="31" spans="1:13" x14ac:dyDescent="0.15">
      <c r="A31" s="166">
        <v>45293</v>
      </c>
      <c r="B31" s="147" t="s">
        <v>351</v>
      </c>
      <c r="C31" s="151" t="s">
        <v>352</v>
      </c>
      <c r="D31" s="81" t="s">
        <v>279</v>
      </c>
      <c r="E31" s="109">
        <v>30</v>
      </c>
      <c r="F31" s="109" t="s">
        <v>355</v>
      </c>
      <c r="G31" s="141">
        <v>20</v>
      </c>
      <c r="H31" s="141">
        <v>1</v>
      </c>
      <c r="I31" s="141">
        <v>0.5</v>
      </c>
      <c r="J31" s="141">
        <v>3.2</v>
      </c>
      <c r="K31" s="141">
        <v>15</v>
      </c>
      <c r="L31" s="141">
        <v>2</v>
      </c>
      <c r="M31" s="149">
        <v>0.3</v>
      </c>
    </row>
    <row r="32" spans="1:13" x14ac:dyDescent="0.15">
      <c r="A32" s="166">
        <f t="shared" si="5"/>
        <v>45293</v>
      </c>
      <c r="B32" s="147"/>
      <c r="C32" s="151" t="s">
        <v>353</v>
      </c>
      <c r="D32" s="81"/>
      <c r="E32" s="109"/>
      <c r="F32" s="109"/>
      <c r="G32" s="141"/>
      <c r="H32" s="141"/>
      <c r="I32" s="141"/>
      <c r="J32" s="141"/>
      <c r="K32" s="141"/>
      <c r="L32" s="141"/>
      <c r="M32" s="149"/>
    </row>
    <row r="33" spans="1:13" ht="14.25" thickBot="1" x14ac:dyDescent="0.2">
      <c r="A33" s="153">
        <f t="shared" si="5"/>
        <v>45293</v>
      </c>
      <c r="B33" s="154"/>
      <c r="C33" s="155"/>
      <c r="D33" s="156"/>
      <c r="E33" s="116"/>
      <c r="F33" s="116"/>
      <c r="G33" s="157">
        <f>SUM(G25:G32)</f>
        <v>149</v>
      </c>
      <c r="H33" s="157">
        <f t="shared" ref="H33:M33" si="6">SUM(H25:H32)</f>
        <v>6.5</v>
      </c>
      <c r="I33" s="157">
        <f t="shared" si="6"/>
        <v>5.8</v>
      </c>
      <c r="J33" s="157">
        <f t="shared" si="6"/>
        <v>19</v>
      </c>
      <c r="K33" s="157">
        <f t="shared" si="6"/>
        <v>268</v>
      </c>
      <c r="L33" s="157">
        <f t="shared" si="6"/>
        <v>39</v>
      </c>
      <c r="M33" s="158">
        <f t="shared" si="6"/>
        <v>1.3</v>
      </c>
    </row>
    <row r="34" spans="1:13" ht="14.25" thickBot="1" x14ac:dyDescent="0.2">
      <c r="A34" s="159"/>
      <c r="B34" s="160"/>
      <c r="C34" s="161"/>
      <c r="D34" s="162"/>
      <c r="E34" s="163"/>
      <c r="F34" s="163"/>
      <c r="G34" s="164">
        <f t="shared" ref="G34:M34" si="7">G24+(G33*1.3)</f>
        <v>479.70000000000005</v>
      </c>
      <c r="H34" s="164">
        <f t="shared" si="7"/>
        <v>12.75</v>
      </c>
      <c r="I34" s="164">
        <f t="shared" si="7"/>
        <v>8.0399999999999991</v>
      </c>
      <c r="J34" s="164">
        <f t="shared" si="7"/>
        <v>87.8</v>
      </c>
      <c r="K34" s="164">
        <f t="shared" si="7"/>
        <v>397.40000000000003</v>
      </c>
      <c r="L34" s="164">
        <f t="shared" si="7"/>
        <v>55.7</v>
      </c>
      <c r="M34" s="165">
        <f t="shared" si="7"/>
        <v>1.6900000000000002</v>
      </c>
    </row>
    <row r="35" spans="1:13" x14ac:dyDescent="0.15">
      <c r="A35" s="166">
        <f>A32</f>
        <v>45293</v>
      </c>
      <c r="B35" s="167"/>
      <c r="C35" s="148"/>
      <c r="D35" s="144" t="s">
        <v>389</v>
      </c>
      <c r="E35" s="168">
        <v>170</v>
      </c>
      <c r="F35" s="169" t="s">
        <v>390</v>
      </c>
      <c r="G35" s="144">
        <v>286</v>
      </c>
      <c r="H35" s="144">
        <v>4.3</v>
      </c>
      <c r="I35" s="144">
        <v>0.5</v>
      </c>
      <c r="J35" s="144">
        <v>63.1</v>
      </c>
      <c r="K35" s="144">
        <v>49</v>
      </c>
      <c r="L35" s="144">
        <v>5</v>
      </c>
      <c r="M35" s="145"/>
    </row>
    <row r="36" spans="1:13" x14ac:dyDescent="0.15">
      <c r="A36" s="166">
        <v>45293</v>
      </c>
      <c r="B36" s="147"/>
      <c r="C36" s="148" t="s">
        <v>343</v>
      </c>
      <c r="D36" s="83" t="s">
        <v>19</v>
      </c>
      <c r="E36" s="103">
        <v>1</v>
      </c>
      <c r="F36" s="103" t="s">
        <v>393</v>
      </c>
      <c r="G36" s="141">
        <v>42</v>
      </c>
      <c r="H36" s="141">
        <v>8</v>
      </c>
      <c r="I36" s="141">
        <v>0.3</v>
      </c>
      <c r="J36" s="141">
        <v>1.2</v>
      </c>
      <c r="K36" s="141">
        <v>163</v>
      </c>
      <c r="L36" s="141">
        <v>8</v>
      </c>
      <c r="M36" s="149">
        <v>0.9</v>
      </c>
    </row>
    <row r="37" spans="1:13" x14ac:dyDescent="0.15">
      <c r="A37" s="166">
        <v>45293</v>
      </c>
      <c r="B37" s="150">
        <f>B26</f>
        <v>45293</v>
      </c>
      <c r="C37" s="151" t="s">
        <v>344</v>
      </c>
      <c r="D37" s="124" t="s">
        <v>20</v>
      </c>
      <c r="E37" s="109">
        <v>15</v>
      </c>
      <c r="F37" s="109" t="s">
        <v>355</v>
      </c>
      <c r="G37" s="141">
        <v>6</v>
      </c>
      <c r="H37" s="141">
        <v>0.5</v>
      </c>
      <c r="I37" s="141">
        <v>0</v>
      </c>
      <c r="J37" s="141">
        <v>0.9</v>
      </c>
      <c r="K37" s="141">
        <v>57</v>
      </c>
      <c r="L37" s="141">
        <v>14</v>
      </c>
      <c r="M37" s="149">
        <v>0.2</v>
      </c>
    </row>
    <row r="38" spans="1:13" x14ac:dyDescent="0.15">
      <c r="A38" s="166">
        <v>45293</v>
      </c>
      <c r="B38" s="147" t="s">
        <v>345</v>
      </c>
      <c r="C38" s="151" t="s">
        <v>346</v>
      </c>
      <c r="D38" s="81" t="s">
        <v>21</v>
      </c>
      <c r="E38" s="109">
        <v>30</v>
      </c>
      <c r="F38" s="109" t="s">
        <v>355</v>
      </c>
      <c r="G38" s="141">
        <v>53</v>
      </c>
      <c r="H38" s="141">
        <v>2.1</v>
      </c>
      <c r="I38" s="141">
        <v>1.5</v>
      </c>
      <c r="J38" s="141">
        <v>7.4</v>
      </c>
      <c r="K38" s="141">
        <v>42</v>
      </c>
      <c r="L38" s="141">
        <v>4</v>
      </c>
      <c r="M38" s="149">
        <v>0.4</v>
      </c>
    </row>
    <row r="39" spans="1:13" x14ac:dyDescent="0.15">
      <c r="A39" s="166">
        <v>45293</v>
      </c>
      <c r="B39" s="147" t="s">
        <v>347</v>
      </c>
      <c r="C39" s="151" t="s">
        <v>348</v>
      </c>
      <c r="D39" s="124" t="s">
        <v>22</v>
      </c>
      <c r="E39" s="109">
        <v>45</v>
      </c>
      <c r="F39" s="109" t="s">
        <v>355</v>
      </c>
      <c r="G39" s="141">
        <v>43</v>
      </c>
      <c r="H39" s="141">
        <v>2.1</v>
      </c>
      <c r="I39" s="141">
        <v>1.2</v>
      </c>
      <c r="J39" s="141">
        <v>6</v>
      </c>
      <c r="K39" s="141">
        <v>72</v>
      </c>
      <c r="L39" s="141">
        <v>17</v>
      </c>
      <c r="M39" s="149">
        <v>0.4</v>
      </c>
    </row>
    <row r="40" spans="1:13" x14ac:dyDescent="0.15">
      <c r="A40" s="166">
        <v>45293</v>
      </c>
      <c r="B40" s="147"/>
      <c r="C40" s="151" t="s">
        <v>349</v>
      </c>
      <c r="D40" s="81" t="s">
        <v>23</v>
      </c>
      <c r="E40" s="109">
        <v>15</v>
      </c>
      <c r="F40" s="109" t="s">
        <v>355</v>
      </c>
      <c r="G40" s="141">
        <v>21</v>
      </c>
      <c r="H40" s="141">
        <v>0.2</v>
      </c>
      <c r="I40" s="141">
        <v>0</v>
      </c>
      <c r="J40" s="141">
        <v>5</v>
      </c>
      <c r="K40" s="141">
        <v>82</v>
      </c>
      <c r="L40" s="141">
        <v>7</v>
      </c>
      <c r="M40" s="149">
        <v>0.2</v>
      </c>
    </row>
    <row r="41" spans="1:13" x14ac:dyDescent="0.15">
      <c r="A41" s="166">
        <f t="shared" si="5"/>
        <v>45293</v>
      </c>
      <c r="B41" s="147" t="s">
        <v>354</v>
      </c>
      <c r="C41" s="151"/>
      <c r="D41" s="124"/>
      <c r="E41" s="109"/>
      <c r="F41" s="109"/>
      <c r="G41" s="141"/>
      <c r="H41" s="141"/>
      <c r="I41" s="141"/>
      <c r="J41" s="141"/>
      <c r="K41" s="141"/>
      <c r="L41" s="141"/>
      <c r="M41" s="149"/>
    </row>
    <row r="42" spans="1:13" x14ac:dyDescent="0.15">
      <c r="A42" s="166">
        <v>45293</v>
      </c>
      <c r="B42" s="147" t="s">
        <v>351</v>
      </c>
      <c r="C42" s="151" t="s">
        <v>352</v>
      </c>
      <c r="D42" s="81" t="s">
        <v>280</v>
      </c>
      <c r="E42" s="109">
        <v>30</v>
      </c>
      <c r="F42" s="109" t="s">
        <v>355</v>
      </c>
      <c r="G42" s="141">
        <v>28</v>
      </c>
      <c r="H42" s="141">
        <v>2.8</v>
      </c>
      <c r="I42" s="141">
        <v>0.9</v>
      </c>
      <c r="J42" s="141">
        <v>2.2000000000000002</v>
      </c>
      <c r="K42" s="141">
        <v>60</v>
      </c>
      <c r="L42" s="141">
        <v>16</v>
      </c>
      <c r="M42" s="149">
        <v>0.4</v>
      </c>
    </row>
    <row r="43" spans="1:13" x14ac:dyDescent="0.15">
      <c r="A43" s="166">
        <f t="shared" si="5"/>
        <v>45293</v>
      </c>
      <c r="B43" s="147"/>
      <c r="C43" s="151" t="s">
        <v>353</v>
      </c>
      <c r="D43" s="124"/>
      <c r="E43" s="109"/>
      <c r="F43" s="109"/>
      <c r="G43" s="141"/>
      <c r="H43" s="141"/>
      <c r="I43" s="141"/>
      <c r="J43" s="141"/>
      <c r="K43" s="141"/>
      <c r="L43" s="141"/>
      <c r="M43" s="149"/>
    </row>
    <row r="44" spans="1:13" ht="14.25" thickBot="1" x14ac:dyDescent="0.2">
      <c r="A44" s="153">
        <f t="shared" si="5"/>
        <v>45293</v>
      </c>
      <c r="B44" s="154"/>
      <c r="C44" s="155"/>
      <c r="D44" s="156"/>
      <c r="E44" s="116"/>
      <c r="F44" s="116"/>
      <c r="G44" s="157">
        <f>SUM(G36:G43)</f>
        <v>193</v>
      </c>
      <c r="H44" s="157">
        <f t="shared" ref="H44:M44" si="8">SUM(H36:H43)</f>
        <v>15.7</v>
      </c>
      <c r="I44" s="157">
        <f t="shared" si="8"/>
        <v>3.9</v>
      </c>
      <c r="J44" s="157">
        <f t="shared" si="8"/>
        <v>22.7</v>
      </c>
      <c r="K44" s="157">
        <f t="shared" si="8"/>
        <v>476</v>
      </c>
      <c r="L44" s="157">
        <f t="shared" si="8"/>
        <v>66</v>
      </c>
      <c r="M44" s="158">
        <f t="shared" si="8"/>
        <v>2.5</v>
      </c>
    </row>
    <row r="45" spans="1:13" ht="14.25" thickBot="1" x14ac:dyDescent="0.2">
      <c r="A45" s="159"/>
      <c r="B45" s="160"/>
      <c r="C45" s="161"/>
      <c r="D45" s="162"/>
      <c r="E45" s="163"/>
      <c r="F45" s="163"/>
      <c r="G45" s="164">
        <f t="shared" ref="G45:M45" si="9">G35+(G44*1.3)</f>
        <v>536.9</v>
      </c>
      <c r="H45" s="164">
        <f t="shared" si="9"/>
        <v>24.71</v>
      </c>
      <c r="I45" s="164">
        <f t="shared" si="9"/>
        <v>5.57</v>
      </c>
      <c r="J45" s="164">
        <f t="shared" si="9"/>
        <v>92.61</v>
      </c>
      <c r="K45" s="164">
        <f t="shared" si="9"/>
        <v>667.80000000000007</v>
      </c>
      <c r="L45" s="164">
        <f t="shared" si="9"/>
        <v>90.8</v>
      </c>
      <c r="M45" s="165">
        <f t="shared" si="9"/>
        <v>3.25</v>
      </c>
    </row>
    <row r="46" spans="1:13" x14ac:dyDescent="0.15">
      <c r="A46" s="166">
        <f>A44+1</f>
        <v>45294</v>
      </c>
      <c r="B46" s="167"/>
      <c r="C46" s="148"/>
      <c r="D46" s="144" t="s">
        <v>389</v>
      </c>
      <c r="E46" s="168">
        <v>170</v>
      </c>
      <c r="F46" s="169" t="s">
        <v>390</v>
      </c>
      <c r="G46" s="144">
        <v>286</v>
      </c>
      <c r="H46" s="144">
        <v>4.3</v>
      </c>
      <c r="I46" s="144">
        <v>0.5</v>
      </c>
      <c r="J46" s="144">
        <v>63.1</v>
      </c>
      <c r="K46" s="144">
        <v>49</v>
      </c>
      <c r="L46" s="144">
        <v>5</v>
      </c>
      <c r="M46" s="145"/>
    </row>
    <row r="47" spans="1:13" x14ac:dyDescent="0.15">
      <c r="A47" s="166">
        <v>45294</v>
      </c>
      <c r="B47" s="147"/>
      <c r="C47" s="148" t="s">
        <v>343</v>
      </c>
      <c r="D47" s="83" t="s">
        <v>24</v>
      </c>
      <c r="E47" s="103">
        <v>1</v>
      </c>
      <c r="F47" s="103" t="s">
        <v>394</v>
      </c>
      <c r="G47" s="141">
        <v>131</v>
      </c>
      <c r="H47" s="141">
        <v>4.9000000000000004</v>
      </c>
      <c r="I47" s="141">
        <v>8.5</v>
      </c>
      <c r="J47" s="141">
        <v>9.1</v>
      </c>
      <c r="K47" s="141">
        <v>111</v>
      </c>
      <c r="L47" s="141">
        <v>7</v>
      </c>
      <c r="M47" s="149">
        <v>1.1000000000000001</v>
      </c>
    </row>
    <row r="48" spans="1:13" x14ac:dyDescent="0.15">
      <c r="A48" s="146">
        <f>A47</f>
        <v>45294</v>
      </c>
      <c r="B48" s="150">
        <f>A47</f>
        <v>45294</v>
      </c>
      <c r="C48" s="151" t="s">
        <v>344</v>
      </c>
      <c r="D48" s="81"/>
      <c r="E48" s="109"/>
      <c r="F48" s="109"/>
      <c r="G48" s="141"/>
      <c r="H48" s="141"/>
      <c r="I48" s="141"/>
      <c r="J48" s="141"/>
      <c r="K48" s="141"/>
      <c r="L48" s="141"/>
      <c r="M48" s="149"/>
    </row>
    <row r="49" spans="1:13" x14ac:dyDescent="0.15">
      <c r="A49" s="146">
        <v>45294</v>
      </c>
      <c r="B49" s="147" t="s">
        <v>345</v>
      </c>
      <c r="C49" s="151" t="s">
        <v>346</v>
      </c>
      <c r="D49" s="81" t="s">
        <v>25</v>
      </c>
      <c r="E49" s="109">
        <v>30</v>
      </c>
      <c r="F49" s="109" t="s">
        <v>355</v>
      </c>
      <c r="G49" s="141">
        <v>31</v>
      </c>
      <c r="H49" s="141">
        <v>1.3</v>
      </c>
      <c r="I49" s="141">
        <v>1.6</v>
      </c>
      <c r="J49" s="141">
        <v>3</v>
      </c>
      <c r="K49" s="141">
        <v>25</v>
      </c>
      <c r="L49" s="141">
        <v>6</v>
      </c>
      <c r="M49" s="149">
        <v>0.5</v>
      </c>
    </row>
    <row r="50" spans="1:13" x14ac:dyDescent="0.15">
      <c r="A50" s="146">
        <v>45294</v>
      </c>
      <c r="B50" s="147" t="s">
        <v>347</v>
      </c>
      <c r="C50" s="151" t="s">
        <v>348</v>
      </c>
      <c r="D50" s="81" t="s">
        <v>26</v>
      </c>
      <c r="E50" s="109">
        <v>45</v>
      </c>
      <c r="F50" s="109" t="s">
        <v>355</v>
      </c>
      <c r="G50" s="141">
        <v>49</v>
      </c>
      <c r="H50" s="141">
        <v>2.8</v>
      </c>
      <c r="I50" s="141">
        <v>1.5</v>
      </c>
      <c r="J50" s="141">
        <v>6.1</v>
      </c>
      <c r="K50" s="141">
        <v>133</v>
      </c>
      <c r="L50" s="141">
        <v>7</v>
      </c>
      <c r="M50" s="149">
        <v>0.2</v>
      </c>
    </row>
    <row r="51" spans="1:13" x14ac:dyDescent="0.15">
      <c r="A51" s="146">
        <v>45294</v>
      </c>
      <c r="B51" s="147"/>
      <c r="C51" s="151" t="s">
        <v>349</v>
      </c>
      <c r="D51" s="81" t="s">
        <v>27</v>
      </c>
      <c r="E51" s="109">
        <v>15</v>
      </c>
      <c r="F51" s="109" t="s">
        <v>355</v>
      </c>
      <c r="G51" s="141">
        <v>18</v>
      </c>
      <c r="H51" s="141">
        <v>0.3</v>
      </c>
      <c r="I51" s="141">
        <v>0.4</v>
      </c>
      <c r="J51" s="141">
        <v>3.6</v>
      </c>
      <c r="K51" s="141">
        <v>26</v>
      </c>
      <c r="L51" s="141">
        <v>11</v>
      </c>
      <c r="M51" s="149">
        <v>0.5</v>
      </c>
    </row>
    <row r="52" spans="1:13" x14ac:dyDescent="0.15">
      <c r="A52" s="146">
        <f t="shared" ref="A52:A66" si="10">A51</f>
        <v>45294</v>
      </c>
      <c r="B52" s="147" t="s">
        <v>350</v>
      </c>
      <c r="C52" s="151"/>
      <c r="D52" s="124"/>
      <c r="E52" s="109"/>
      <c r="F52" s="109"/>
      <c r="G52" s="141"/>
      <c r="H52" s="141"/>
      <c r="I52" s="141"/>
      <c r="J52" s="141"/>
      <c r="K52" s="141"/>
      <c r="L52" s="141"/>
      <c r="M52" s="149"/>
    </row>
    <row r="53" spans="1:13" x14ac:dyDescent="0.15">
      <c r="A53" s="146">
        <v>45294</v>
      </c>
      <c r="B53" s="147" t="s">
        <v>351</v>
      </c>
      <c r="C53" s="151" t="s">
        <v>352</v>
      </c>
      <c r="D53" s="81" t="s">
        <v>281</v>
      </c>
      <c r="E53" s="109">
        <v>30</v>
      </c>
      <c r="F53" s="109" t="s">
        <v>355</v>
      </c>
      <c r="G53" s="141">
        <v>23</v>
      </c>
      <c r="H53" s="141">
        <v>0.3</v>
      </c>
      <c r="I53" s="141">
        <v>1.4</v>
      </c>
      <c r="J53" s="141">
        <v>2.2000000000000002</v>
      </c>
      <c r="K53" s="141">
        <v>59</v>
      </c>
      <c r="L53" s="141">
        <v>5</v>
      </c>
      <c r="M53" s="149">
        <v>0.2</v>
      </c>
    </row>
    <row r="54" spans="1:13" x14ac:dyDescent="0.15">
      <c r="A54" s="146">
        <f t="shared" si="10"/>
        <v>45294</v>
      </c>
      <c r="B54" s="147"/>
      <c r="C54" s="151" t="s">
        <v>353</v>
      </c>
      <c r="D54" s="124"/>
      <c r="E54" s="109"/>
      <c r="F54" s="109"/>
      <c r="G54" s="141"/>
      <c r="H54" s="141"/>
      <c r="I54" s="141"/>
      <c r="J54" s="141"/>
      <c r="K54" s="141"/>
      <c r="L54" s="141"/>
      <c r="M54" s="149"/>
    </row>
    <row r="55" spans="1:13" ht="14.25" thickBot="1" x14ac:dyDescent="0.2">
      <c r="A55" s="170">
        <f t="shared" si="10"/>
        <v>45294</v>
      </c>
      <c r="B55" s="154"/>
      <c r="C55" s="155"/>
      <c r="D55" s="156"/>
      <c r="E55" s="116"/>
      <c r="F55" s="116"/>
      <c r="G55" s="157">
        <f>SUM(G47:G54)</f>
        <v>252</v>
      </c>
      <c r="H55" s="157">
        <f t="shared" ref="H55:M55" si="11">SUM(H47:H54)</f>
        <v>9.6000000000000014</v>
      </c>
      <c r="I55" s="157">
        <f t="shared" si="11"/>
        <v>13.4</v>
      </c>
      <c r="J55" s="157">
        <f t="shared" si="11"/>
        <v>24</v>
      </c>
      <c r="K55" s="157">
        <f t="shared" si="11"/>
        <v>354</v>
      </c>
      <c r="L55" s="157">
        <f t="shared" si="11"/>
        <v>36</v>
      </c>
      <c r="M55" s="158">
        <f t="shared" si="11"/>
        <v>2.5</v>
      </c>
    </row>
    <row r="56" spans="1:13" ht="14.25" thickBot="1" x14ac:dyDescent="0.2">
      <c r="A56" s="159"/>
      <c r="B56" s="160"/>
      <c r="C56" s="161"/>
      <c r="D56" s="162"/>
      <c r="E56" s="163"/>
      <c r="F56" s="163"/>
      <c r="G56" s="164">
        <f t="shared" ref="G56:M56" si="12">G46+(G55*1.3)</f>
        <v>613.6</v>
      </c>
      <c r="H56" s="164">
        <f t="shared" si="12"/>
        <v>16.78</v>
      </c>
      <c r="I56" s="164">
        <f t="shared" si="12"/>
        <v>17.920000000000002</v>
      </c>
      <c r="J56" s="164">
        <f t="shared" si="12"/>
        <v>94.300000000000011</v>
      </c>
      <c r="K56" s="164">
        <f t="shared" si="12"/>
        <v>509.2</v>
      </c>
      <c r="L56" s="164">
        <f t="shared" si="12"/>
        <v>51.800000000000004</v>
      </c>
      <c r="M56" s="165">
        <f t="shared" si="12"/>
        <v>3.25</v>
      </c>
    </row>
    <row r="57" spans="1:13" x14ac:dyDescent="0.15">
      <c r="A57" s="166">
        <f>A54</f>
        <v>45294</v>
      </c>
      <c r="B57" s="167"/>
      <c r="C57" s="148"/>
      <c r="D57" s="144" t="s">
        <v>389</v>
      </c>
      <c r="E57" s="168">
        <v>170</v>
      </c>
      <c r="F57" s="169" t="s">
        <v>390</v>
      </c>
      <c r="G57" s="144">
        <v>286</v>
      </c>
      <c r="H57" s="144">
        <v>4.3</v>
      </c>
      <c r="I57" s="144">
        <v>0.5</v>
      </c>
      <c r="J57" s="144">
        <v>63.1</v>
      </c>
      <c r="K57" s="144">
        <v>49</v>
      </c>
      <c r="L57" s="144">
        <v>5</v>
      </c>
      <c r="M57" s="145"/>
    </row>
    <row r="58" spans="1:13" x14ac:dyDescent="0.15">
      <c r="A58" s="146">
        <v>45294</v>
      </c>
      <c r="B58" s="147"/>
      <c r="C58" s="148" t="s">
        <v>343</v>
      </c>
      <c r="D58" s="83" t="s">
        <v>28</v>
      </c>
      <c r="E58" s="103">
        <v>60</v>
      </c>
      <c r="F58" s="103" t="s">
        <v>355</v>
      </c>
      <c r="G58" s="141">
        <v>97</v>
      </c>
      <c r="H58" s="141">
        <v>4.0999999999999996</v>
      </c>
      <c r="I58" s="141">
        <v>7.4</v>
      </c>
      <c r="J58" s="141">
        <v>4</v>
      </c>
      <c r="K58" s="141">
        <v>114</v>
      </c>
      <c r="L58" s="141">
        <v>7</v>
      </c>
      <c r="M58" s="149">
        <v>0.4</v>
      </c>
    </row>
    <row r="59" spans="1:13" x14ac:dyDescent="0.15">
      <c r="A59" s="146">
        <f t="shared" si="10"/>
        <v>45294</v>
      </c>
      <c r="B59" s="150" t="s">
        <v>391</v>
      </c>
      <c r="C59" s="151" t="s">
        <v>344</v>
      </c>
      <c r="D59" s="81"/>
      <c r="E59" s="109"/>
      <c r="F59" s="109"/>
      <c r="G59" s="141"/>
      <c r="H59" s="141"/>
      <c r="I59" s="141"/>
      <c r="J59" s="141"/>
      <c r="K59" s="141"/>
      <c r="L59" s="141"/>
      <c r="M59" s="149"/>
    </row>
    <row r="60" spans="1:13" x14ac:dyDescent="0.15">
      <c r="A60" s="146">
        <v>45294</v>
      </c>
      <c r="B60" s="147" t="s">
        <v>345</v>
      </c>
      <c r="C60" s="151" t="s">
        <v>346</v>
      </c>
      <c r="D60" s="81" t="s">
        <v>29</v>
      </c>
      <c r="E60" s="109">
        <v>30</v>
      </c>
      <c r="F60" s="109" t="s">
        <v>355</v>
      </c>
      <c r="G60" s="141">
        <v>25</v>
      </c>
      <c r="H60" s="141">
        <v>0.5</v>
      </c>
      <c r="I60" s="141">
        <v>0.4</v>
      </c>
      <c r="J60" s="141">
        <v>5</v>
      </c>
      <c r="K60" s="141">
        <v>59</v>
      </c>
      <c r="L60" s="141">
        <v>13</v>
      </c>
      <c r="M60" s="149">
        <v>0.3</v>
      </c>
    </row>
    <row r="61" spans="1:13" x14ac:dyDescent="0.15">
      <c r="A61" s="146">
        <v>45294</v>
      </c>
      <c r="B61" s="147" t="s">
        <v>347</v>
      </c>
      <c r="C61" s="151" t="s">
        <v>348</v>
      </c>
      <c r="D61" s="81" t="s">
        <v>30</v>
      </c>
      <c r="E61" s="109">
        <v>1</v>
      </c>
      <c r="F61" s="109" t="s">
        <v>394</v>
      </c>
      <c r="G61" s="141">
        <v>90</v>
      </c>
      <c r="H61" s="141">
        <v>3.6</v>
      </c>
      <c r="I61" s="141">
        <v>5.3</v>
      </c>
      <c r="J61" s="141">
        <v>6.1</v>
      </c>
      <c r="K61" s="141">
        <v>86</v>
      </c>
      <c r="L61" s="141">
        <v>17</v>
      </c>
      <c r="M61" s="149">
        <v>0.8</v>
      </c>
    </row>
    <row r="62" spans="1:13" x14ac:dyDescent="0.15">
      <c r="A62" s="146">
        <v>45294</v>
      </c>
      <c r="B62" s="147"/>
      <c r="C62" s="151" t="s">
        <v>349</v>
      </c>
      <c r="D62" s="81" t="s">
        <v>31</v>
      </c>
      <c r="E62" s="109">
        <v>15</v>
      </c>
      <c r="F62" s="109" t="s">
        <v>355</v>
      </c>
      <c r="G62" s="141">
        <v>6</v>
      </c>
      <c r="H62" s="141">
        <v>0.4</v>
      </c>
      <c r="I62" s="141">
        <v>0.1</v>
      </c>
      <c r="J62" s="141">
        <v>1.2</v>
      </c>
      <c r="K62" s="141">
        <v>19</v>
      </c>
      <c r="L62" s="141">
        <v>14</v>
      </c>
      <c r="M62" s="149">
        <v>0.1</v>
      </c>
    </row>
    <row r="63" spans="1:13" x14ac:dyDescent="0.15">
      <c r="A63" s="146">
        <f t="shared" si="10"/>
        <v>45294</v>
      </c>
      <c r="B63" s="147" t="s">
        <v>354</v>
      </c>
      <c r="C63" s="151"/>
      <c r="D63" s="124"/>
      <c r="E63" s="109"/>
      <c r="F63" s="109"/>
      <c r="G63" s="141"/>
      <c r="H63" s="141"/>
      <c r="I63" s="141"/>
      <c r="J63" s="141"/>
      <c r="K63" s="141"/>
      <c r="L63" s="141"/>
      <c r="M63" s="149"/>
    </row>
    <row r="64" spans="1:13" x14ac:dyDescent="0.15">
      <c r="A64" s="146">
        <v>45294</v>
      </c>
      <c r="B64" s="147" t="s">
        <v>351</v>
      </c>
      <c r="C64" s="151" t="s">
        <v>352</v>
      </c>
      <c r="D64" s="81" t="s">
        <v>282</v>
      </c>
      <c r="E64" s="109">
        <v>30</v>
      </c>
      <c r="F64" s="109" t="s">
        <v>355</v>
      </c>
      <c r="G64" s="141">
        <v>15</v>
      </c>
      <c r="H64" s="141">
        <v>1.3</v>
      </c>
      <c r="I64" s="141">
        <v>0.3</v>
      </c>
      <c r="J64" s="141">
        <v>2</v>
      </c>
      <c r="K64" s="141">
        <v>50</v>
      </c>
      <c r="L64" s="141">
        <v>9</v>
      </c>
      <c r="M64" s="149">
        <v>0.3</v>
      </c>
    </row>
    <row r="65" spans="1:13" x14ac:dyDescent="0.15">
      <c r="A65" s="146">
        <f t="shared" si="10"/>
        <v>45294</v>
      </c>
      <c r="B65" s="147"/>
      <c r="C65" s="151" t="s">
        <v>353</v>
      </c>
      <c r="D65" s="124"/>
      <c r="E65" s="109"/>
      <c r="F65" s="109"/>
      <c r="G65" s="141"/>
      <c r="H65" s="141"/>
      <c r="I65" s="141"/>
      <c r="J65" s="141"/>
      <c r="K65" s="141"/>
      <c r="L65" s="141"/>
      <c r="M65" s="149"/>
    </row>
    <row r="66" spans="1:13" ht="14.25" thickBot="1" x14ac:dyDescent="0.2">
      <c r="A66" s="170">
        <f t="shared" si="10"/>
        <v>45294</v>
      </c>
      <c r="B66" s="154"/>
      <c r="C66" s="155"/>
      <c r="D66" s="156"/>
      <c r="E66" s="116"/>
      <c r="F66" s="116"/>
      <c r="G66" s="157">
        <f>SUM(G58:G65)</f>
        <v>233</v>
      </c>
      <c r="H66" s="157">
        <f t="shared" ref="H66:M66" si="13">SUM(H58:H65)</f>
        <v>9.9</v>
      </c>
      <c r="I66" s="157">
        <f t="shared" si="13"/>
        <v>13.500000000000002</v>
      </c>
      <c r="J66" s="157">
        <f t="shared" si="13"/>
        <v>18.3</v>
      </c>
      <c r="K66" s="157">
        <f t="shared" si="13"/>
        <v>328</v>
      </c>
      <c r="L66" s="157">
        <f t="shared" si="13"/>
        <v>60</v>
      </c>
      <c r="M66" s="158">
        <f t="shared" si="13"/>
        <v>1.9000000000000001</v>
      </c>
    </row>
    <row r="67" spans="1:13" ht="14.25" thickBot="1" x14ac:dyDescent="0.2">
      <c r="A67" s="159"/>
      <c r="B67" s="160"/>
      <c r="C67" s="161"/>
      <c r="D67" s="162"/>
      <c r="E67" s="163"/>
      <c r="F67" s="163"/>
      <c r="G67" s="164">
        <f t="shared" ref="G67:M67" si="14">G57+(G66*1.3)</f>
        <v>588.90000000000009</v>
      </c>
      <c r="H67" s="164">
        <f t="shared" si="14"/>
        <v>17.170000000000002</v>
      </c>
      <c r="I67" s="164">
        <f t="shared" si="14"/>
        <v>18.050000000000004</v>
      </c>
      <c r="J67" s="164">
        <f t="shared" si="14"/>
        <v>86.89</v>
      </c>
      <c r="K67" s="164">
        <f t="shared" si="14"/>
        <v>475.40000000000003</v>
      </c>
      <c r="L67" s="164">
        <f t="shared" si="14"/>
        <v>83</v>
      </c>
      <c r="M67" s="165">
        <f t="shared" si="14"/>
        <v>2.4700000000000002</v>
      </c>
    </row>
    <row r="68" spans="1:13" x14ac:dyDescent="0.15">
      <c r="A68" s="171">
        <f>A66+1</f>
        <v>45295</v>
      </c>
      <c r="B68" s="167"/>
      <c r="C68" s="148"/>
      <c r="D68" s="144" t="s">
        <v>389</v>
      </c>
      <c r="E68" s="168">
        <v>170</v>
      </c>
      <c r="F68" s="169" t="s">
        <v>390</v>
      </c>
      <c r="G68" s="144">
        <v>286</v>
      </c>
      <c r="H68" s="144">
        <v>4.3</v>
      </c>
      <c r="I68" s="144">
        <v>0.5</v>
      </c>
      <c r="J68" s="144">
        <v>63.1</v>
      </c>
      <c r="K68" s="144">
        <v>49</v>
      </c>
      <c r="L68" s="144">
        <v>5</v>
      </c>
      <c r="M68" s="145"/>
    </row>
    <row r="69" spans="1:13" x14ac:dyDescent="0.15">
      <c r="A69" s="166">
        <v>45295</v>
      </c>
      <c r="B69" s="147"/>
      <c r="C69" s="148" t="s">
        <v>343</v>
      </c>
      <c r="D69" s="83" t="s">
        <v>32</v>
      </c>
      <c r="E69" s="103">
        <v>60</v>
      </c>
      <c r="F69" s="103" t="s">
        <v>355</v>
      </c>
      <c r="G69" s="141">
        <v>87</v>
      </c>
      <c r="H69" s="141">
        <v>5</v>
      </c>
      <c r="I69" s="141">
        <v>5.3</v>
      </c>
      <c r="J69" s="141">
        <v>5.3</v>
      </c>
      <c r="K69" s="141">
        <v>13</v>
      </c>
      <c r="L69" s="141">
        <v>0</v>
      </c>
      <c r="M69" s="149">
        <v>0.6</v>
      </c>
    </row>
    <row r="70" spans="1:13" x14ac:dyDescent="0.15">
      <c r="A70" s="146">
        <f>A69</f>
        <v>45295</v>
      </c>
      <c r="B70" s="150">
        <f>A69</f>
        <v>45295</v>
      </c>
      <c r="C70" s="151" t="s">
        <v>344</v>
      </c>
      <c r="D70" s="81"/>
      <c r="E70" s="109"/>
      <c r="F70" s="109"/>
      <c r="G70" s="141"/>
      <c r="H70" s="141"/>
      <c r="I70" s="141"/>
      <c r="J70" s="141"/>
      <c r="K70" s="141"/>
      <c r="L70" s="141"/>
      <c r="M70" s="149"/>
    </row>
    <row r="71" spans="1:13" x14ac:dyDescent="0.15">
      <c r="A71" s="146">
        <v>45295</v>
      </c>
      <c r="B71" s="147" t="s">
        <v>345</v>
      </c>
      <c r="C71" s="151" t="s">
        <v>346</v>
      </c>
      <c r="D71" s="81" t="s">
        <v>33</v>
      </c>
      <c r="E71" s="109">
        <v>30</v>
      </c>
      <c r="F71" s="109" t="s">
        <v>355</v>
      </c>
      <c r="G71" s="141">
        <v>8</v>
      </c>
      <c r="H71" s="141">
        <v>0.1</v>
      </c>
      <c r="I71" s="141">
        <v>0</v>
      </c>
      <c r="J71" s="141">
        <v>1.6</v>
      </c>
      <c r="K71" s="141">
        <v>61</v>
      </c>
      <c r="L71" s="141">
        <v>6</v>
      </c>
      <c r="M71" s="149">
        <v>0</v>
      </c>
    </row>
    <row r="72" spans="1:13" x14ac:dyDescent="0.15">
      <c r="A72" s="146">
        <v>45295</v>
      </c>
      <c r="B72" s="147" t="s">
        <v>347</v>
      </c>
      <c r="C72" s="151" t="s">
        <v>348</v>
      </c>
      <c r="D72" s="81" t="s">
        <v>34</v>
      </c>
      <c r="E72" s="109">
        <v>45</v>
      </c>
      <c r="F72" s="109" t="s">
        <v>355</v>
      </c>
      <c r="G72" s="141">
        <v>47</v>
      </c>
      <c r="H72" s="141">
        <v>1.9</v>
      </c>
      <c r="I72" s="141">
        <v>1.5</v>
      </c>
      <c r="J72" s="141">
        <v>5.6</v>
      </c>
      <c r="K72" s="141">
        <v>90</v>
      </c>
      <c r="L72" s="141">
        <v>10</v>
      </c>
      <c r="M72" s="149">
        <v>0.5</v>
      </c>
    </row>
    <row r="73" spans="1:13" x14ac:dyDescent="0.15">
      <c r="A73" s="146">
        <v>45295</v>
      </c>
      <c r="B73" s="147"/>
      <c r="C73" s="151" t="s">
        <v>349</v>
      </c>
      <c r="D73" s="81" t="s">
        <v>35</v>
      </c>
      <c r="E73" s="109">
        <v>15</v>
      </c>
      <c r="F73" s="109" t="s">
        <v>355</v>
      </c>
      <c r="G73" s="141">
        <v>14</v>
      </c>
      <c r="H73" s="141">
        <v>1</v>
      </c>
      <c r="I73" s="141">
        <v>0.7</v>
      </c>
      <c r="J73" s="141">
        <v>1</v>
      </c>
      <c r="K73" s="141">
        <v>14</v>
      </c>
      <c r="L73" s="141">
        <v>12</v>
      </c>
      <c r="M73" s="149">
        <v>0.3</v>
      </c>
    </row>
    <row r="74" spans="1:13" x14ac:dyDescent="0.15">
      <c r="A74" s="146">
        <f t="shared" ref="A74:A88" si="15">A73</f>
        <v>45295</v>
      </c>
      <c r="B74" s="147" t="s">
        <v>350</v>
      </c>
      <c r="C74" s="151"/>
      <c r="D74" s="124"/>
      <c r="E74" s="109"/>
      <c r="F74" s="109"/>
      <c r="G74" s="141"/>
      <c r="H74" s="141"/>
      <c r="I74" s="141"/>
      <c r="J74" s="141"/>
      <c r="K74" s="141"/>
      <c r="L74" s="141"/>
      <c r="M74" s="149"/>
    </row>
    <row r="75" spans="1:13" x14ac:dyDescent="0.15">
      <c r="A75" s="146">
        <v>45295</v>
      </c>
      <c r="B75" s="147" t="s">
        <v>351</v>
      </c>
      <c r="C75" s="151" t="s">
        <v>352</v>
      </c>
      <c r="D75" s="81" t="s">
        <v>283</v>
      </c>
      <c r="E75" s="109">
        <v>30</v>
      </c>
      <c r="F75" s="109" t="s">
        <v>355</v>
      </c>
      <c r="G75" s="141">
        <v>91</v>
      </c>
      <c r="H75" s="141">
        <v>2.1</v>
      </c>
      <c r="I75" s="141">
        <v>0.2</v>
      </c>
      <c r="J75" s="141">
        <v>20</v>
      </c>
      <c r="K75" s="141">
        <v>87</v>
      </c>
      <c r="L75" s="141">
        <v>6</v>
      </c>
      <c r="M75" s="149">
        <v>0</v>
      </c>
    </row>
    <row r="76" spans="1:13" x14ac:dyDescent="0.15">
      <c r="A76" s="146">
        <f t="shared" si="15"/>
        <v>45295</v>
      </c>
      <c r="B76" s="147"/>
      <c r="C76" s="151" t="s">
        <v>353</v>
      </c>
      <c r="D76" s="124"/>
      <c r="E76" s="109"/>
      <c r="F76" s="109"/>
      <c r="G76" s="141"/>
      <c r="H76" s="141"/>
      <c r="I76" s="141"/>
      <c r="J76" s="141"/>
      <c r="K76" s="141"/>
      <c r="L76" s="141"/>
      <c r="M76" s="149"/>
    </row>
    <row r="77" spans="1:13" ht="14.25" thickBot="1" x14ac:dyDescent="0.2">
      <c r="A77" s="153">
        <f t="shared" si="15"/>
        <v>45295</v>
      </c>
      <c r="B77" s="154"/>
      <c r="C77" s="155"/>
      <c r="D77" s="156"/>
      <c r="E77" s="116"/>
      <c r="F77" s="116"/>
      <c r="G77" s="157">
        <f>SUM(G69:G76)</f>
        <v>247</v>
      </c>
      <c r="H77" s="157">
        <f t="shared" ref="H77:M77" si="16">SUM(H69:H76)</f>
        <v>10.1</v>
      </c>
      <c r="I77" s="157">
        <f t="shared" si="16"/>
        <v>7.7</v>
      </c>
      <c r="J77" s="157">
        <f t="shared" si="16"/>
        <v>33.5</v>
      </c>
      <c r="K77" s="157">
        <f t="shared" si="16"/>
        <v>265</v>
      </c>
      <c r="L77" s="157">
        <f t="shared" si="16"/>
        <v>34</v>
      </c>
      <c r="M77" s="158">
        <f t="shared" si="16"/>
        <v>1.4000000000000001</v>
      </c>
    </row>
    <row r="78" spans="1:13" ht="14.25" thickBot="1" x14ac:dyDescent="0.2">
      <c r="A78" s="159"/>
      <c r="B78" s="160"/>
      <c r="C78" s="161"/>
      <c r="D78" s="162"/>
      <c r="E78" s="163"/>
      <c r="F78" s="163"/>
      <c r="G78" s="164">
        <f t="shared" ref="G78:M78" si="17">G68+(G77*1.3)</f>
        <v>607.1</v>
      </c>
      <c r="H78" s="164">
        <f t="shared" si="17"/>
        <v>17.43</v>
      </c>
      <c r="I78" s="164">
        <f t="shared" si="17"/>
        <v>10.51</v>
      </c>
      <c r="J78" s="164">
        <f t="shared" si="17"/>
        <v>106.65</v>
      </c>
      <c r="K78" s="164">
        <f t="shared" si="17"/>
        <v>393.5</v>
      </c>
      <c r="L78" s="164">
        <f t="shared" si="17"/>
        <v>49.2</v>
      </c>
      <c r="M78" s="165">
        <f t="shared" si="17"/>
        <v>1.8200000000000003</v>
      </c>
    </row>
    <row r="79" spans="1:13" x14ac:dyDescent="0.15">
      <c r="A79" s="166">
        <f>A76</f>
        <v>45295</v>
      </c>
      <c r="B79" s="167"/>
      <c r="C79" s="148"/>
      <c r="D79" s="144" t="s">
        <v>389</v>
      </c>
      <c r="E79" s="168">
        <v>170</v>
      </c>
      <c r="F79" s="169" t="s">
        <v>390</v>
      </c>
      <c r="G79" s="144">
        <v>286</v>
      </c>
      <c r="H79" s="144">
        <v>4.3</v>
      </c>
      <c r="I79" s="144">
        <v>0.5</v>
      </c>
      <c r="J79" s="144">
        <v>63.1</v>
      </c>
      <c r="K79" s="144">
        <v>49</v>
      </c>
      <c r="L79" s="144">
        <v>5</v>
      </c>
      <c r="M79" s="145"/>
    </row>
    <row r="80" spans="1:13" x14ac:dyDescent="0.15">
      <c r="A80" s="166">
        <v>45295</v>
      </c>
      <c r="B80" s="147"/>
      <c r="C80" s="148" t="s">
        <v>343</v>
      </c>
      <c r="D80" s="83" t="s">
        <v>36</v>
      </c>
      <c r="E80" s="103">
        <v>1</v>
      </c>
      <c r="F80" s="103" t="s">
        <v>392</v>
      </c>
      <c r="G80" s="141">
        <v>54</v>
      </c>
      <c r="H80" s="141">
        <v>3.1</v>
      </c>
      <c r="I80" s="141">
        <v>3.1</v>
      </c>
      <c r="J80" s="141">
        <v>3.2</v>
      </c>
      <c r="K80" s="141">
        <v>35</v>
      </c>
      <c r="L80" s="141">
        <v>14</v>
      </c>
      <c r="M80" s="149">
        <v>0.5</v>
      </c>
    </row>
    <row r="81" spans="1:13" x14ac:dyDescent="0.15">
      <c r="A81" s="146">
        <v>45295</v>
      </c>
      <c r="B81" s="150">
        <f>B70</f>
        <v>45295</v>
      </c>
      <c r="C81" s="151" t="s">
        <v>344</v>
      </c>
      <c r="D81" s="81" t="s">
        <v>37</v>
      </c>
      <c r="E81" s="109">
        <v>10</v>
      </c>
      <c r="F81" s="109" t="s">
        <v>355</v>
      </c>
      <c r="G81" s="141">
        <v>27</v>
      </c>
      <c r="H81" s="141">
        <v>1.6</v>
      </c>
      <c r="I81" s="141">
        <v>0.7</v>
      </c>
      <c r="J81" s="141">
        <v>3.5</v>
      </c>
      <c r="K81" s="141">
        <v>23</v>
      </c>
      <c r="L81" s="141">
        <v>4</v>
      </c>
      <c r="M81" s="149">
        <v>0.1</v>
      </c>
    </row>
    <row r="82" spans="1:13" x14ac:dyDescent="0.15">
      <c r="A82" s="146">
        <v>45295</v>
      </c>
      <c r="B82" s="147" t="s">
        <v>345</v>
      </c>
      <c r="C82" s="151" t="s">
        <v>346</v>
      </c>
      <c r="D82" s="81" t="s">
        <v>38</v>
      </c>
      <c r="E82" s="109">
        <v>30</v>
      </c>
      <c r="F82" s="109" t="s">
        <v>355</v>
      </c>
      <c r="G82" s="141">
        <v>17</v>
      </c>
      <c r="H82" s="141">
        <v>1</v>
      </c>
      <c r="I82" s="141">
        <v>0.6</v>
      </c>
      <c r="J82" s="141">
        <v>2.1</v>
      </c>
      <c r="K82" s="141">
        <v>130</v>
      </c>
      <c r="L82" s="141">
        <v>52</v>
      </c>
      <c r="M82" s="149">
        <v>0.3</v>
      </c>
    </row>
    <row r="83" spans="1:13" x14ac:dyDescent="0.15">
      <c r="A83" s="146">
        <v>45295</v>
      </c>
      <c r="B83" s="147" t="s">
        <v>347</v>
      </c>
      <c r="C83" s="151" t="s">
        <v>348</v>
      </c>
      <c r="D83" s="81" t="s">
        <v>39</v>
      </c>
      <c r="E83" s="109">
        <v>45</v>
      </c>
      <c r="F83" s="109" t="s">
        <v>355</v>
      </c>
      <c r="G83" s="141">
        <v>40</v>
      </c>
      <c r="H83" s="141">
        <v>2.2000000000000002</v>
      </c>
      <c r="I83" s="141">
        <v>1.4</v>
      </c>
      <c r="J83" s="141">
        <v>5.0999999999999996</v>
      </c>
      <c r="K83" s="141">
        <v>113</v>
      </c>
      <c r="L83" s="141">
        <v>5</v>
      </c>
      <c r="M83" s="149">
        <v>0.2</v>
      </c>
    </row>
    <row r="84" spans="1:13" x14ac:dyDescent="0.15">
      <c r="A84" s="146">
        <v>45295</v>
      </c>
      <c r="B84" s="147"/>
      <c r="C84" s="151" t="s">
        <v>349</v>
      </c>
      <c r="D84" s="81" t="s">
        <v>40</v>
      </c>
      <c r="E84" s="109">
        <v>15</v>
      </c>
      <c r="F84" s="109" t="s">
        <v>355</v>
      </c>
      <c r="G84" s="141">
        <v>30</v>
      </c>
      <c r="H84" s="141">
        <v>1.2</v>
      </c>
      <c r="I84" s="141">
        <v>0.5</v>
      </c>
      <c r="J84" s="141">
        <v>5.0999999999999996</v>
      </c>
      <c r="K84" s="141">
        <v>24</v>
      </c>
      <c r="L84" s="141">
        <v>2</v>
      </c>
      <c r="M84" s="149">
        <v>0.6</v>
      </c>
    </row>
    <row r="85" spans="1:13" x14ac:dyDescent="0.15">
      <c r="A85" s="146">
        <f t="shared" si="15"/>
        <v>45295</v>
      </c>
      <c r="B85" s="147" t="s">
        <v>354</v>
      </c>
      <c r="C85" s="151"/>
      <c r="D85" s="124"/>
      <c r="E85" s="109"/>
      <c r="F85" s="109"/>
      <c r="G85" s="141"/>
      <c r="H85" s="141"/>
      <c r="I85" s="141"/>
      <c r="J85" s="141"/>
      <c r="K85" s="141"/>
      <c r="L85" s="141"/>
      <c r="M85" s="149"/>
    </row>
    <row r="86" spans="1:13" x14ac:dyDescent="0.15">
      <c r="A86" s="146">
        <v>45295</v>
      </c>
      <c r="B86" s="147" t="s">
        <v>351</v>
      </c>
      <c r="C86" s="151" t="s">
        <v>352</v>
      </c>
      <c r="D86" s="81" t="s">
        <v>284</v>
      </c>
      <c r="E86" s="109">
        <v>30</v>
      </c>
      <c r="F86" s="109" t="s">
        <v>355</v>
      </c>
      <c r="G86" s="141">
        <v>34</v>
      </c>
      <c r="H86" s="141">
        <v>1.8</v>
      </c>
      <c r="I86" s="141">
        <v>0.2</v>
      </c>
      <c r="J86" s="141">
        <v>6.8</v>
      </c>
      <c r="K86" s="141">
        <v>47</v>
      </c>
      <c r="L86" s="141">
        <v>31</v>
      </c>
      <c r="M86" s="149">
        <v>1.2</v>
      </c>
    </row>
    <row r="87" spans="1:13" x14ac:dyDescent="0.15">
      <c r="A87" s="146">
        <v>45295</v>
      </c>
      <c r="B87" s="147"/>
      <c r="C87" s="151" t="s">
        <v>353</v>
      </c>
      <c r="D87" s="172" t="s">
        <v>285</v>
      </c>
      <c r="E87" s="125">
        <v>0</v>
      </c>
      <c r="F87" s="125" t="s">
        <v>355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9">
        <v>0</v>
      </c>
    </row>
    <row r="88" spans="1:13" ht="14.25" thickBot="1" x14ac:dyDescent="0.2">
      <c r="A88" s="153">
        <f t="shared" si="15"/>
        <v>45295</v>
      </c>
      <c r="B88" s="154"/>
      <c r="C88" s="155"/>
      <c r="D88" s="156"/>
      <c r="E88" s="116"/>
      <c r="F88" s="116"/>
      <c r="G88" s="157">
        <f>SUM(G80:G87)</f>
        <v>202</v>
      </c>
      <c r="H88" s="157">
        <f t="shared" ref="H88:M88" si="18">SUM(H80:H87)</f>
        <v>10.9</v>
      </c>
      <c r="I88" s="157">
        <f t="shared" si="18"/>
        <v>6.4999999999999991</v>
      </c>
      <c r="J88" s="157">
        <f t="shared" si="18"/>
        <v>25.8</v>
      </c>
      <c r="K88" s="157">
        <f t="shared" si="18"/>
        <v>372</v>
      </c>
      <c r="L88" s="157">
        <f t="shared" si="18"/>
        <v>108</v>
      </c>
      <c r="M88" s="158">
        <f t="shared" si="18"/>
        <v>2.8999999999999995</v>
      </c>
    </row>
    <row r="89" spans="1:13" ht="14.25" thickBot="1" x14ac:dyDescent="0.2">
      <c r="A89" s="159"/>
      <c r="B89" s="160"/>
      <c r="C89" s="161"/>
      <c r="D89" s="162"/>
      <c r="E89" s="163"/>
      <c r="F89" s="163"/>
      <c r="G89" s="164">
        <f t="shared" ref="G89:M89" si="19">G79+(G88*1.3)</f>
        <v>548.6</v>
      </c>
      <c r="H89" s="164">
        <f t="shared" si="19"/>
        <v>18.470000000000002</v>
      </c>
      <c r="I89" s="164">
        <f t="shared" si="19"/>
        <v>8.9499999999999993</v>
      </c>
      <c r="J89" s="164">
        <f t="shared" si="19"/>
        <v>96.64</v>
      </c>
      <c r="K89" s="164">
        <f t="shared" si="19"/>
        <v>532.6</v>
      </c>
      <c r="L89" s="164">
        <f t="shared" si="19"/>
        <v>145.4</v>
      </c>
      <c r="M89" s="165">
        <f t="shared" si="19"/>
        <v>3.7699999999999996</v>
      </c>
    </row>
    <row r="90" spans="1:13" x14ac:dyDescent="0.15">
      <c r="A90" s="166">
        <f>A88+1</f>
        <v>45296</v>
      </c>
      <c r="B90" s="167"/>
      <c r="C90" s="148"/>
      <c r="D90" s="144" t="s">
        <v>389</v>
      </c>
      <c r="E90" s="168">
        <v>170</v>
      </c>
      <c r="F90" s="169" t="s">
        <v>390</v>
      </c>
      <c r="G90" s="144">
        <v>286</v>
      </c>
      <c r="H90" s="144">
        <v>4.3</v>
      </c>
      <c r="I90" s="144">
        <v>0.5</v>
      </c>
      <c r="J90" s="144">
        <v>63.1</v>
      </c>
      <c r="K90" s="144">
        <v>49</v>
      </c>
      <c r="L90" s="144">
        <v>5</v>
      </c>
      <c r="M90" s="145"/>
    </row>
    <row r="91" spans="1:13" x14ac:dyDescent="0.15">
      <c r="A91" s="166">
        <v>45296</v>
      </c>
      <c r="B91" s="147"/>
      <c r="C91" s="148" t="s">
        <v>343</v>
      </c>
      <c r="D91" s="83" t="s">
        <v>41</v>
      </c>
      <c r="E91" s="103">
        <v>1</v>
      </c>
      <c r="F91" s="103" t="s">
        <v>392</v>
      </c>
      <c r="G91" s="141">
        <v>106</v>
      </c>
      <c r="H91" s="141">
        <v>7.3</v>
      </c>
      <c r="I91" s="141">
        <v>5.5</v>
      </c>
      <c r="J91" s="141">
        <v>6.4</v>
      </c>
      <c r="K91" s="141">
        <v>217</v>
      </c>
      <c r="L91" s="141">
        <v>54</v>
      </c>
      <c r="M91" s="149">
        <v>0.7</v>
      </c>
    </row>
    <row r="92" spans="1:13" x14ac:dyDescent="0.15">
      <c r="A92" s="146">
        <v>45296</v>
      </c>
      <c r="B92" s="150">
        <f>A91</f>
        <v>45296</v>
      </c>
      <c r="C92" s="151" t="s">
        <v>344</v>
      </c>
      <c r="D92" s="124" t="s">
        <v>42</v>
      </c>
      <c r="E92" s="109">
        <v>10</v>
      </c>
      <c r="F92" s="109" t="s">
        <v>355</v>
      </c>
      <c r="G92" s="141">
        <v>5</v>
      </c>
      <c r="H92" s="141">
        <v>0.4</v>
      </c>
      <c r="I92" s="141">
        <v>0</v>
      </c>
      <c r="J92" s="141">
        <v>0.7</v>
      </c>
      <c r="K92" s="141">
        <v>25</v>
      </c>
      <c r="L92" s="141">
        <v>5</v>
      </c>
      <c r="M92" s="149">
        <v>0.1</v>
      </c>
    </row>
    <row r="93" spans="1:13" x14ac:dyDescent="0.15">
      <c r="A93" s="146">
        <v>45296</v>
      </c>
      <c r="B93" s="147" t="s">
        <v>345</v>
      </c>
      <c r="C93" s="151" t="s">
        <v>346</v>
      </c>
      <c r="D93" s="81" t="s">
        <v>43</v>
      </c>
      <c r="E93" s="109">
        <v>30</v>
      </c>
      <c r="F93" s="109" t="s">
        <v>355</v>
      </c>
      <c r="G93" s="141">
        <v>17</v>
      </c>
      <c r="H93" s="141">
        <v>1.5</v>
      </c>
      <c r="I93" s="141">
        <v>0.6</v>
      </c>
      <c r="J93" s="141">
        <v>1.4</v>
      </c>
      <c r="K93" s="141">
        <v>60</v>
      </c>
      <c r="L93" s="141">
        <v>25</v>
      </c>
      <c r="M93" s="149">
        <v>0.4</v>
      </c>
    </row>
    <row r="94" spans="1:13" x14ac:dyDescent="0.15">
      <c r="A94" s="146">
        <v>45296</v>
      </c>
      <c r="B94" s="147" t="s">
        <v>347</v>
      </c>
      <c r="C94" s="151" t="s">
        <v>348</v>
      </c>
      <c r="D94" s="81" t="s">
        <v>44</v>
      </c>
      <c r="E94" s="109">
        <v>45</v>
      </c>
      <c r="F94" s="109" t="s">
        <v>355</v>
      </c>
      <c r="G94" s="141">
        <v>24</v>
      </c>
      <c r="H94" s="141">
        <v>0.7</v>
      </c>
      <c r="I94" s="141">
        <v>0</v>
      </c>
      <c r="J94" s="141">
        <v>5.5</v>
      </c>
      <c r="K94" s="141">
        <v>119</v>
      </c>
      <c r="L94" s="141">
        <v>8</v>
      </c>
      <c r="M94" s="149">
        <v>0.3</v>
      </c>
    </row>
    <row r="95" spans="1:13" x14ac:dyDescent="0.15">
      <c r="A95" s="146">
        <v>45296</v>
      </c>
      <c r="B95" s="147"/>
      <c r="C95" s="151" t="s">
        <v>349</v>
      </c>
      <c r="D95" s="81" t="s">
        <v>45</v>
      </c>
      <c r="E95" s="109">
        <v>15</v>
      </c>
      <c r="F95" s="109" t="s">
        <v>355</v>
      </c>
      <c r="G95" s="141">
        <v>14</v>
      </c>
      <c r="H95" s="141">
        <v>0.9</v>
      </c>
      <c r="I95" s="141">
        <v>0.3</v>
      </c>
      <c r="J95" s="141">
        <v>1.8</v>
      </c>
      <c r="K95" s="141">
        <v>40</v>
      </c>
      <c r="L95" s="141">
        <v>6</v>
      </c>
      <c r="M95" s="149">
        <v>0.3</v>
      </c>
    </row>
    <row r="96" spans="1:13" x14ac:dyDescent="0.15">
      <c r="A96" s="146">
        <f t="shared" ref="A96:A110" si="20">A95</f>
        <v>45296</v>
      </c>
      <c r="B96" s="147" t="s">
        <v>350</v>
      </c>
      <c r="C96" s="151"/>
      <c r="D96" s="124"/>
      <c r="E96" s="109"/>
      <c r="F96" s="109"/>
      <c r="G96" s="141"/>
      <c r="H96" s="141"/>
      <c r="I96" s="141"/>
      <c r="J96" s="141"/>
      <c r="K96" s="141"/>
      <c r="L96" s="141"/>
      <c r="M96" s="149"/>
    </row>
    <row r="97" spans="1:13" x14ac:dyDescent="0.15">
      <c r="A97" s="146">
        <v>45296</v>
      </c>
      <c r="B97" s="147" t="s">
        <v>351</v>
      </c>
      <c r="C97" s="151" t="s">
        <v>352</v>
      </c>
      <c r="D97" s="81" t="s">
        <v>172</v>
      </c>
      <c r="E97" s="109">
        <v>30</v>
      </c>
      <c r="F97" s="109" t="s">
        <v>355</v>
      </c>
      <c r="G97" s="141">
        <v>18</v>
      </c>
      <c r="H97" s="141">
        <v>0.4</v>
      </c>
      <c r="I97" s="141">
        <v>0.4</v>
      </c>
      <c r="J97" s="141">
        <v>3.7</v>
      </c>
      <c r="K97" s="141">
        <v>5</v>
      </c>
      <c r="L97" s="141">
        <v>10</v>
      </c>
      <c r="M97" s="149">
        <v>0.3</v>
      </c>
    </row>
    <row r="98" spans="1:13" x14ac:dyDescent="0.15">
      <c r="A98" s="146">
        <f t="shared" si="20"/>
        <v>45296</v>
      </c>
      <c r="B98" s="147"/>
      <c r="C98" s="151" t="s">
        <v>353</v>
      </c>
      <c r="D98" s="172"/>
      <c r="E98" s="125"/>
      <c r="F98" s="125"/>
      <c r="G98" s="141"/>
      <c r="H98" s="141"/>
      <c r="I98" s="141"/>
      <c r="J98" s="141"/>
      <c r="K98" s="141"/>
      <c r="L98" s="141"/>
      <c r="M98" s="149"/>
    </row>
    <row r="99" spans="1:13" ht="14.25" thickBot="1" x14ac:dyDescent="0.2">
      <c r="A99" s="153">
        <f t="shared" si="20"/>
        <v>45296</v>
      </c>
      <c r="B99" s="154"/>
      <c r="C99" s="155"/>
      <c r="D99" s="156"/>
      <c r="E99" s="116"/>
      <c r="F99" s="116"/>
      <c r="G99" s="157">
        <f>SUM(G91:G98)</f>
        <v>184</v>
      </c>
      <c r="H99" s="157">
        <f t="shared" ref="H99:M99" si="21">SUM(H91:H98)</f>
        <v>11.2</v>
      </c>
      <c r="I99" s="157">
        <f t="shared" si="21"/>
        <v>6.8</v>
      </c>
      <c r="J99" s="157">
        <f t="shared" si="21"/>
        <v>19.5</v>
      </c>
      <c r="K99" s="157">
        <f t="shared" si="21"/>
        <v>466</v>
      </c>
      <c r="L99" s="157">
        <f t="shared" si="21"/>
        <v>108</v>
      </c>
      <c r="M99" s="158">
        <f t="shared" si="21"/>
        <v>2.1</v>
      </c>
    </row>
    <row r="100" spans="1:13" ht="14.25" thickBot="1" x14ac:dyDescent="0.2">
      <c r="A100" s="159"/>
      <c r="B100" s="160"/>
      <c r="C100" s="161"/>
      <c r="D100" s="162"/>
      <c r="E100" s="163"/>
      <c r="F100" s="163"/>
      <c r="G100" s="164">
        <f t="shared" ref="G100:M100" si="22">G90+(G99*1.3)</f>
        <v>525.20000000000005</v>
      </c>
      <c r="H100" s="164">
        <f t="shared" si="22"/>
        <v>18.86</v>
      </c>
      <c r="I100" s="164">
        <f t="shared" si="22"/>
        <v>9.34</v>
      </c>
      <c r="J100" s="164">
        <f t="shared" si="22"/>
        <v>88.45</v>
      </c>
      <c r="K100" s="164">
        <f t="shared" si="22"/>
        <v>654.80000000000007</v>
      </c>
      <c r="L100" s="164">
        <f t="shared" si="22"/>
        <v>145.4</v>
      </c>
      <c r="M100" s="165">
        <f t="shared" si="22"/>
        <v>2.7300000000000004</v>
      </c>
    </row>
    <row r="101" spans="1:13" x14ac:dyDescent="0.15">
      <c r="A101" s="166">
        <f>A98</f>
        <v>45296</v>
      </c>
      <c r="B101" s="167"/>
      <c r="C101" s="148"/>
      <c r="D101" s="144" t="s">
        <v>389</v>
      </c>
      <c r="E101" s="168">
        <v>170</v>
      </c>
      <c r="F101" s="169" t="s">
        <v>390</v>
      </c>
      <c r="G101" s="144">
        <v>286</v>
      </c>
      <c r="H101" s="144">
        <v>4.3</v>
      </c>
      <c r="I101" s="144">
        <v>0.5</v>
      </c>
      <c r="J101" s="144">
        <v>63.1</v>
      </c>
      <c r="K101" s="144">
        <v>49</v>
      </c>
      <c r="L101" s="144">
        <v>5</v>
      </c>
      <c r="M101" s="145"/>
    </row>
    <row r="102" spans="1:13" x14ac:dyDescent="0.15">
      <c r="A102" s="166">
        <v>45296</v>
      </c>
      <c r="B102" s="147"/>
      <c r="C102" s="148" t="s">
        <v>343</v>
      </c>
      <c r="D102" s="83" t="s">
        <v>46</v>
      </c>
      <c r="E102" s="103">
        <v>60</v>
      </c>
      <c r="F102" s="103" t="s">
        <v>355</v>
      </c>
      <c r="G102" s="141">
        <v>63</v>
      </c>
      <c r="H102" s="141">
        <v>2.6</v>
      </c>
      <c r="I102" s="141">
        <v>3.4</v>
      </c>
      <c r="J102" s="141">
        <v>5.0999999999999996</v>
      </c>
      <c r="K102" s="141">
        <v>106</v>
      </c>
      <c r="L102" s="141">
        <v>13</v>
      </c>
      <c r="M102" s="149">
        <v>0.5</v>
      </c>
    </row>
    <row r="103" spans="1:13" x14ac:dyDescent="0.15">
      <c r="A103" s="146">
        <f t="shared" si="20"/>
        <v>45296</v>
      </c>
      <c r="B103" s="150">
        <f>B92</f>
        <v>45296</v>
      </c>
      <c r="C103" s="151" t="s">
        <v>344</v>
      </c>
      <c r="D103" s="124"/>
      <c r="E103" s="109"/>
      <c r="F103" s="109"/>
      <c r="G103" s="141"/>
      <c r="H103" s="141"/>
      <c r="I103" s="141"/>
      <c r="J103" s="141"/>
      <c r="K103" s="141"/>
      <c r="L103" s="141"/>
      <c r="M103" s="149"/>
    </row>
    <row r="104" spans="1:13" x14ac:dyDescent="0.15">
      <c r="A104" s="146">
        <v>45296</v>
      </c>
      <c r="B104" s="147" t="s">
        <v>345</v>
      </c>
      <c r="C104" s="151" t="s">
        <v>346</v>
      </c>
      <c r="D104" s="81" t="s">
        <v>47</v>
      </c>
      <c r="E104" s="109">
        <v>30</v>
      </c>
      <c r="F104" s="109" t="s">
        <v>355</v>
      </c>
      <c r="G104" s="141">
        <v>26</v>
      </c>
      <c r="H104" s="141">
        <v>2</v>
      </c>
      <c r="I104" s="141">
        <v>0.9</v>
      </c>
      <c r="J104" s="141">
        <v>2.6</v>
      </c>
      <c r="K104" s="141">
        <v>36</v>
      </c>
      <c r="L104" s="141">
        <v>9</v>
      </c>
      <c r="M104" s="149">
        <v>0.3</v>
      </c>
    </row>
    <row r="105" spans="1:13" x14ac:dyDescent="0.15">
      <c r="A105" s="146">
        <v>45296</v>
      </c>
      <c r="B105" s="147" t="s">
        <v>347</v>
      </c>
      <c r="C105" s="151" t="s">
        <v>348</v>
      </c>
      <c r="D105" s="81" t="s">
        <v>48</v>
      </c>
      <c r="E105" s="109">
        <v>45</v>
      </c>
      <c r="F105" s="109" t="s">
        <v>355</v>
      </c>
      <c r="G105" s="141">
        <v>44</v>
      </c>
      <c r="H105" s="141">
        <v>2.2000000000000002</v>
      </c>
      <c r="I105" s="141">
        <v>1.4</v>
      </c>
      <c r="J105" s="141">
        <v>5.7</v>
      </c>
      <c r="K105" s="141">
        <v>164</v>
      </c>
      <c r="L105" s="141">
        <v>8</v>
      </c>
      <c r="M105" s="149">
        <v>0.4</v>
      </c>
    </row>
    <row r="106" spans="1:13" x14ac:dyDescent="0.15">
      <c r="A106" s="146">
        <v>45296</v>
      </c>
      <c r="B106" s="147"/>
      <c r="C106" s="151" t="s">
        <v>349</v>
      </c>
      <c r="D106" s="81" t="s">
        <v>49</v>
      </c>
      <c r="E106" s="109">
        <v>15</v>
      </c>
      <c r="F106" s="109" t="s">
        <v>355</v>
      </c>
      <c r="G106" s="141">
        <v>15</v>
      </c>
      <c r="H106" s="141">
        <v>0.2</v>
      </c>
      <c r="I106" s="141">
        <v>1.3</v>
      </c>
      <c r="J106" s="141">
        <v>0.8</v>
      </c>
      <c r="K106" s="141">
        <v>30</v>
      </c>
      <c r="L106" s="141">
        <v>3</v>
      </c>
      <c r="M106" s="149">
        <v>0.1</v>
      </c>
    </row>
    <row r="107" spans="1:13" x14ac:dyDescent="0.15">
      <c r="A107" s="146">
        <f t="shared" si="20"/>
        <v>45296</v>
      </c>
      <c r="B107" s="147" t="s">
        <v>354</v>
      </c>
      <c r="C107" s="151"/>
      <c r="D107" s="124"/>
      <c r="E107" s="109"/>
      <c r="F107" s="109"/>
      <c r="G107" s="141"/>
      <c r="H107" s="141"/>
      <c r="I107" s="141"/>
      <c r="J107" s="141"/>
      <c r="K107" s="141"/>
      <c r="L107" s="141"/>
      <c r="M107" s="149"/>
    </row>
    <row r="108" spans="1:13" x14ac:dyDescent="0.15">
      <c r="A108" s="146">
        <v>45296</v>
      </c>
      <c r="B108" s="147" t="s">
        <v>351</v>
      </c>
      <c r="C108" s="151" t="s">
        <v>352</v>
      </c>
      <c r="D108" s="84" t="s">
        <v>286</v>
      </c>
      <c r="E108" s="109">
        <v>30</v>
      </c>
      <c r="F108" s="109" t="s">
        <v>355</v>
      </c>
      <c r="G108" s="141">
        <v>37</v>
      </c>
      <c r="H108" s="141">
        <v>0.5</v>
      </c>
      <c r="I108" s="141">
        <v>1.7</v>
      </c>
      <c r="J108" s="141">
        <v>4.7</v>
      </c>
      <c r="K108" s="141">
        <v>89</v>
      </c>
      <c r="L108" s="141">
        <v>2</v>
      </c>
      <c r="M108" s="149">
        <v>0.3</v>
      </c>
    </row>
    <row r="109" spans="1:13" x14ac:dyDescent="0.15">
      <c r="A109" s="146">
        <f t="shared" si="20"/>
        <v>45296</v>
      </c>
      <c r="B109" s="147"/>
      <c r="C109" s="151" t="s">
        <v>353</v>
      </c>
      <c r="D109" s="124"/>
      <c r="E109" s="109"/>
      <c r="F109" s="109"/>
      <c r="G109" s="141"/>
      <c r="H109" s="141"/>
      <c r="I109" s="141"/>
      <c r="J109" s="141"/>
      <c r="K109" s="141"/>
      <c r="L109" s="141"/>
      <c r="M109" s="149"/>
    </row>
    <row r="110" spans="1:13" ht="14.25" thickBot="1" x14ac:dyDescent="0.2">
      <c r="A110" s="153">
        <f t="shared" si="20"/>
        <v>45296</v>
      </c>
      <c r="B110" s="154"/>
      <c r="C110" s="155"/>
      <c r="D110" s="156"/>
      <c r="E110" s="116"/>
      <c r="F110" s="116"/>
      <c r="G110" s="157">
        <f>SUM(G102:G109)</f>
        <v>185</v>
      </c>
      <c r="H110" s="157">
        <f t="shared" ref="H110:M110" si="23">SUM(H102:H109)</f>
        <v>7.5</v>
      </c>
      <c r="I110" s="157">
        <f t="shared" si="23"/>
        <v>8.6999999999999993</v>
      </c>
      <c r="J110" s="157">
        <f t="shared" si="23"/>
        <v>18.899999999999999</v>
      </c>
      <c r="K110" s="157">
        <f t="shared" si="23"/>
        <v>425</v>
      </c>
      <c r="L110" s="157">
        <f t="shared" si="23"/>
        <v>35</v>
      </c>
      <c r="M110" s="158">
        <f t="shared" si="23"/>
        <v>1.6000000000000003</v>
      </c>
    </row>
    <row r="111" spans="1:13" ht="14.25" thickBot="1" x14ac:dyDescent="0.2">
      <c r="A111" s="159"/>
      <c r="B111" s="160"/>
      <c r="C111" s="161"/>
      <c r="D111" s="162"/>
      <c r="E111" s="163"/>
      <c r="F111" s="163"/>
      <c r="G111" s="164">
        <f t="shared" ref="G111:M111" si="24">G101+(G110*1.3)</f>
        <v>526.5</v>
      </c>
      <c r="H111" s="164">
        <f t="shared" si="24"/>
        <v>14.05</v>
      </c>
      <c r="I111" s="164">
        <f t="shared" si="24"/>
        <v>11.809999999999999</v>
      </c>
      <c r="J111" s="164">
        <f t="shared" si="24"/>
        <v>87.67</v>
      </c>
      <c r="K111" s="164">
        <f t="shared" si="24"/>
        <v>601.5</v>
      </c>
      <c r="L111" s="164">
        <f t="shared" si="24"/>
        <v>50.5</v>
      </c>
      <c r="M111" s="165">
        <f t="shared" si="24"/>
        <v>2.0800000000000005</v>
      </c>
    </row>
    <row r="112" spans="1:13" x14ac:dyDescent="0.15">
      <c r="A112" s="166">
        <f>A110+1</f>
        <v>45297</v>
      </c>
      <c r="B112" s="167"/>
      <c r="C112" s="148"/>
      <c r="D112" s="144" t="s">
        <v>389</v>
      </c>
      <c r="E112" s="168">
        <v>170</v>
      </c>
      <c r="F112" s="169" t="s">
        <v>390</v>
      </c>
      <c r="G112" s="144">
        <v>286</v>
      </c>
      <c r="H112" s="144">
        <v>4.3</v>
      </c>
      <c r="I112" s="144">
        <v>0.5</v>
      </c>
      <c r="J112" s="144">
        <v>63.1</v>
      </c>
      <c r="K112" s="144">
        <v>49</v>
      </c>
      <c r="L112" s="144">
        <v>5</v>
      </c>
      <c r="M112" s="145"/>
    </row>
    <row r="113" spans="1:13" x14ac:dyDescent="0.15">
      <c r="A113" s="166">
        <v>45297</v>
      </c>
      <c r="B113" s="147"/>
      <c r="C113" s="148" t="s">
        <v>343</v>
      </c>
      <c r="D113" s="83" t="s">
        <v>50</v>
      </c>
      <c r="E113" s="103">
        <v>60</v>
      </c>
      <c r="F113" s="103" t="s">
        <v>355</v>
      </c>
      <c r="G113" s="141">
        <v>94</v>
      </c>
      <c r="H113" s="141">
        <v>5.9</v>
      </c>
      <c r="I113" s="141">
        <v>6.1</v>
      </c>
      <c r="J113" s="141">
        <v>4.5999999999999996</v>
      </c>
      <c r="K113" s="141">
        <v>37</v>
      </c>
      <c r="L113" s="141">
        <v>4</v>
      </c>
      <c r="M113" s="149">
        <v>0.5</v>
      </c>
    </row>
    <row r="114" spans="1:13" x14ac:dyDescent="0.15">
      <c r="A114" s="146">
        <f>A113</f>
        <v>45297</v>
      </c>
      <c r="B114" s="150">
        <f>A113</f>
        <v>45297</v>
      </c>
      <c r="C114" s="151" t="s">
        <v>344</v>
      </c>
      <c r="D114" s="124"/>
      <c r="E114" s="109"/>
      <c r="F114" s="109"/>
      <c r="G114" s="141"/>
      <c r="H114" s="141"/>
      <c r="I114" s="141"/>
      <c r="J114" s="141"/>
      <c r="K114" s="141"/>
      <c r="L114" s="141"/>
      <c r="M114" s="149"/>
    </row>
    <row r="115" spans="1:13" x14ac:dyDescent="0.15">
      <c r="A115" s="146">
        <v>45297</v>
      </c>
      <c r="B115" s="147" t="s">
        <v>345</v>
      </c>
      <c r="C115" s="151" t="s">
        <v>346</v>
      </c>
      <c r="D115" s="81" t="s">
        <v>51</v>
      </c>
      <c r="E115" s="109">
        <v>30</v>
      </c>
      <c r="F115" s="109" t="s">
        <v>355</v>
      </c>
      <c r="G115" s="141">
        <v>11</v>
      </c>
      <c r="H115" s="141">
        <v>0.5</v>
      </c>
      <c r="I115" s="141">
        <v>0.4</v>
      </c>
      <c r="J115" s="141">
        <v>1.6</v>
      </c>
      <c r="K115" s="141">
        <v>76</v>
      </c>
      <c r="L115" s="141">
        <v>29</v>
      </c>
      <c r="M115" s="149">
        <v>0.3</v>
      </c>
    </row>
    <row r="116" spans="1:13" x14ac:dyDescent="0.15">
      <c r="A116" s="146">
        <v>45297</v>
      </c>
      <c r="B116" s="147" t="s">
        <v>347</v>
      </c>
      <c r="C116" s="151" t="s">
        <v>348</v>
      </c>
      <c r="D116" s="81" t="s">
        <v>52</v>
      </c>
      <c r="E116" s="109">
        <v>45</v>
      </c>
      <c r="F116" s="109" t="s">
        <v>355</v>
      </c>
      <c r="G116" s="141">
        <v>28</v>
      </c>
      <c r="H116" s="141">
        <v>1</v>
      </c>
      <c r="I116" s="141">
        <v>0.8</v>
      </c>
      <c r="J116" s="141">
        <v>4.4000000000000004</v>
      </c>
      <c r="K116" s="141">
        <v>104</v>
      </c>
      <c r="L116" s="141">
        <v>11</v>
      </c>
      <c r="M116" s="149">
        <v>0.5</v>
      </c>
    </row>
    <row r="117" spans="1:13" x14ac:dyDescent="0.15">
      <c r="A117" s="146">
        <v>45297</v>
      </c>
      <c r="B117" s="147"/>
      <c r="C117" s="151" t="s">
        <v>349</v>
      </c>
      <c r="D117" s="81" t="s">
        <v>53</v>
      </c>
      <c r="E117" s="109">
        <v>15</v>
      </c>
      <c r="F117" s="109" t="s">
        <v>355</v>
      </c>
      <c r="G117" s="141">
        <v>18</v>
      </c>
      <c r="H117" s="141">
        <v>1</v>
      </c>
      <c r="I117" s="141">
        <v>0.5</v>
      </c>
      <c r="J117" s="141">
        <v>2.2000000000000002</v>
      </c>
      <c r="K117" s="141">
        <v>27</v>
      </c>
      <c r="L117" s="141">
        <v>3</v>
      </c>
      <c r="M117" s="149">
        <v>0.3</v>
      </c>
    </row>
    <row r="118" spans="1:13" x14ac:dyDescent="0.15">
      <c r="A118" s="146">
        <f t="shared" ref="A118:A132" si="25">A117</f>
        <v>45297</v>
      </c>
      <c r="B118" s="147" t="s">
        <v>350</v>
      </c>
      <c r="C118" s="151"/>
      <c r="D118" s="124"/>
      <c r="E118" s="109"/>
      <c r="F118" s="109"/>
      <c r="G118" s="141"/>
      <c r="H118" s="141"/>
      <c r="I118" s="141"/>
      <c r="J118" s="141"/>
      <c r="K118" s="141"/>
      <c r="L118" s="141"/>
      <c r="M118" s="149"/>
    </row>
    <row r="119" spans="1:13" x14ac:dyDescent="0.15">
      <c r="A119" s="146">
        <v>45297</v>
      </c>
      <c r="B119" s="147" t="s">
        <v>351</v>
      </c>
      <c r="C119" s="151" t="s">
        <v>352</v>
      </c>
      <c r="D119" s="81" t="s">
        <v>287</v>
      </c>
      <c r="E119" s="109">
        <v>30</v>
      </c>
      <c r="F119" s="109" t="s">
        <v>355</v>
      </c>
      <c r="G119" s="141">
        <v>20</v>
      </c>
      <c r="H119" s="141">
        <v>0.7</v>
      </c>
      <c r="I119" s="141">
        <v>0.2</v>
      </c>
      <c r="J119" s="141">
        <v>4</v>
      </c>
      <c r="K119" s="141">
        <v>76</v>
      </c>
      <c r="L119" s="141">
        <v>3</v>
      </c>
      <c r="M119" s="149">
        <v>0.2</v>
      </c>
    </row>
    <row r="120" spans="1:13" x14ac:dyDescent="0.15">
      <c r="A120" s="146">
        <f t="shared" si="25"/>
        <v>45297</v>
      </c>
      <c r="B120" s="147"/>
      <c r="C120" s="151" t="s">
        <v>353</v>
      </c>
      <c r="D120" s="124"/>
      <c r="E120" s="109"/>
      <c r="F120" s="109"/>
      <c r="G120" s="141"/>
      <c r="H120" s="141"/>
      <c r="I120" s="141"/>
      <c r="J120" s="141"/>
      <c r="K120" s="141"/>
      <c r="L120" s="141"/>
      <c r="M120" s="149"/>
    </row>
    <row r="121" spans="1:13" ht="14.25" thickBot="1" x14ac:dyDescent="0.2">
      <c r="A121" s="153">
        <f t="shared" si="25"/>
        <v>45297</v>
      </c>
      <c r="B121" s="154"/>
      <c r="C121" s="155"/>
      <c r="D121" s="156"/>
      <c r="E121" s="116"/>
      <c r="F121" s="116"/>
      <c r="G121" s="157">
        <f>SUM(G113:G120)</f>
        <v>171</v>
      </c>
      <c r="H121" s="157">
        <f t="shared" ref="H121:M121" si="26">SUM(H113:H120)</f>
        <v>9.1</v>
      </c>
      <c r="I121" s="157">
        <f t="shared" si="26"/>
        <v>8</v>
      </c>
      <c r="J121" s="157">
        <f t="shared" si="26"/>
        <v>16.8</v>
      </c>
      <c r="K121" s="157">
        <f t="shared" si="26"/>
        <v>320</v>
      </c>
      <c r="L121" s="157">
        <f t="shared" si="26"/>
        <v>50</v>
      </c>
      <c r="M121" s="158">
        <f t="shared" si="26"/>
        <v>1.8</v>
      </c>
    </row>
    <row r="122" spans="1:13" ht="14.25" thickBot="1" x14ac:dyDescent="0.2">
      <c r="A122" s="159"/>
      <c r="B122" s="160"/>
      <c r="C122" s="161"/>
      <c r="D122" s="162"/>
      <c r="E122" s="163"/>
      <c r="F122" s="163"/>
      <c r="G122" s="164">
        <f t="shared" ref="G122:M122" si="27">G112+(G121*1.3)</f>
        <v>508.3</v>
      </c>
      <c r="H122" s="164">
        <f t="shared" si="27"/>
        <v>16.13</v>
      </c>
      <c r="I122" s="164">
        <f t="shared" si="27"/>
        <v>10.9</v>
      </c>
      <c r="J122" s="164">
        <f t="shared" si="27"/>
        <v>84.94</v>
      </c>
      <c r="K122" s="164">
        <f t="shared" si="27"/>
        <v>465</v>
      </c>
      <c r="L122" s="164">
        <f t="shared" si="27"/>
        <v>70</v>
      </c>
      <c r="M122" s="165">
        <f t="shared" si="27"/>
        <v>2.3400000000000003</v>
      </c>
    </row>
    <row r="123" spans="1:13" x14ac:dyDescent="0.15">
      <c r="A123" s="166">
        <f>A120</f>
        <v>45297</v>
      </c>
      <c r="B123" s="167"/>
      <c r="C123" s="148"/>
      <c r="D123" s="144" t="s">
        <v>389</v>
      </c>
      <c r="E123" s="168">
        <v>170</v>
      </c>
      <c r="F123" s="169" t="s">
        <v>390</v>
      </c>
      <c r="G123" s="144">
        <v>286</v>
      </c>
      <c r="H123" s="144">
        <v>4.3</v>
      </c>
      <c r="I123" s="144">
        <v>0.5</v>
      </c>
      <c r="J123" s="144">
        <v>63.1</v>
      </c>
      <c r="K123" s="144">
        <v>49</v>
      </c>
      <c r="L123" s="144">
        <v>5</v>
      </c>
      <c r="M123" s="145"/>
    </row>
    <row r="124" spans="1:13" x14ac:dyDescent="0.15">
      <c r="A124" s="166">
        <v>45297</v>
      </c>
      <c r="B124" s="147"/>
      <c r="C124" s="148" t="s">
        <v>343</v>
      </c>
      <c r="D124" s="83" t="s">
        <v>54</v>
      </c>
      <c r="E124" s="103">
        <v>1</v>
      </c>
      <c r="F124" s="103" t="s">
        <v>392</v>
      </c>
      <c r="G124" s="141">
        <v>139</v>
      </c>
      <c r="H124" s="141">
        <v>2.1</v>
      </c>
      <c r="I124" s="141">
        <v>9.1</v>
      </c>
      <c r="J124" s="141">
        <v>11.8</v>
      </c>
      <c r="K124" s="141">
        <v>28</v>
      </c>
      <c r="L124" s="141">
        <v>8</v>
      </c>
      <c r="M124" s="149">
        <v>0.4</v>
      </c>
    </row>
    <row r="125" spans="1:13" x14ac:dyDescent="0.15">
      <c r="A125" s="146">
        <v>45297</v>
      </c>
      <c r="B125" s="150">
        <f>B114</f>
        <v>45297</v>
      </c>
      <c r="C125" s="151" t="s">
        <v>344</v>
      </c>
      <c r="D125" s="124" t="s">
        <v>55</v>
      </c>
      <c r="E125" s="109">
        <v>10</v>
      </c>
      <c r="F125" s="109" t="s">
        <v>355</v>
      </c>
      <c r="G125" s="141">
        <v>7</v>
      </c>
      <c r="H125" s="141">
        <v>0.1</v>
      </c>
      <c r="I125" s="141">
        <v>0</v>
      </c>
      <c r="J125" s="141">
        <v>1.7</v>
      </c>
      <c r="K125" s="141">
        <v>25</v>
      </c>
      <c r="L125" s="141">
        <v>3</v>
      </c>
      <c r="M125" s="149">
        <v>0</v>
      </c>
    </row>
    <row r="126" spans="1:13" x14ac:dyDescent="0.15">
      <c r="A126" s="146">
        <v>45297</v>
      </c>
      <c r="B126" s="147" t="s">
        <v>345</v>
      </c>
      <c r="C126" s="151" t="s">
        <v>346</v>
      </c>
      <c r="D126" s="81" t="s">
        <v>56</v>
      </c>
      <c r="E126" s="109">
        <v>30</v>
      </c>
      <c r="F126" s="109" t="s">
        <v>355</v>
      </c>
      <c r="G126" s="141">
        <v>19</v>
      </c>
      <c r="H126" s="141">
        <v>0.9</v>
      </c>
      <c r="I126" s="141">
        <v>0.8</v>
      </c>
      <c r="J126" s="141">
        <v>2.2000000000000002</v>
      </c>
      <c r="K126" s="141">
        <v>43</v>
      </c>
      <c r="L126" s="141">
        <v>8</v>
      </c>
      <c r="M126" s="149">
        <v>0.3</v>
      </c>
    </row>
    <row r="127" spans="1:13" x14ac:dyDescent="0.15">
      <c r="A127" s="146">
        <v>45297</v>
      </c>
      <c r="B127" s="147" t="s">
        <v>347</v>
      </c>
      <c r="C127" s="151" t="s">
        <v>348</v>
      </c>
      <c r="D127" s="81" t="s">
        <v>57</v>
      </c>
      <c r="E127" s="109">
        <v>45</v>
      </c>
      <c r="F127" s="109" t="s">
        <v>355</v>
      </c>
      <c r="G127" s="141">
        <v>46</v>
      </c>
      <c r="H127" s="141">
        <v>2.2999999999999998</v>
      </c>
      <c r="I127" s="141">
        <v>2.8</v>
      </c>
      <c r="J127" s="141">
        <v>2.8</v>
      </c>
      <c r="K127" s="141">
        <v>97</v>
      </c>
      <c r="L127" s="141">
        <v>6</v>
      </c>
      <c r="M127" s="149">
        <v>0.4</v>
      </c>
    </row>
    <row r="128" spans="1:13" x14ac:dyDescent="0.15">
      <c r="A128" s="146">
        <v>45297</v>
      </c>
      <c r="B128" s="147"/>
      <c r="C128" s="151" t="s">
        <v>349</v>
      </c>
      <c r="D128" s="81" t="s">
        <v>58</v>
      </c>
      <c r="E128" s="109">
        <v>15</v>
      </c>
      <c r="F128" s="109" t="s">
        <v>355</v>
      </c>
      <c r="G128" s="141">
        <v>14</v>
      </c>
      <c r="H128" s="141">
        <v>0.3</v>
      </c>
      <c r="I128" s="141">
        <v>0.2</v>
      </c>
      <c r="J128" s="141">
        <v>2.8</v>
      </c>
      <c r="K128" s="141">
        <v>57</v>
      </c>
      <c r="L128" s="141">
        <v>4</v>
      </c>
      <c r="M128" s="149">
        <v>0.2</v>
      </c>
    </row>
    <row r="129" spans="1:13" x14ac:dyDescent="0.15">
      <c r="A129" s="146">
        <f t="shared" si="25"/>
        <v>45297</v>
      </c>
      <c r="B129" s="147" t="s">
        <v>354</v>
      </c>
      <c r="C129" s="151"/>
      <c r="D129" s="124"/>
      <c r="E129" s="109"/>
      <c r="F129" s="109"/>
      <c r="G129" s="141"/>
      <c r="H129" s="141"/>
      <c r="I129" s="141"/>
      <c r="J129" s="141"/>
      <c r="K129" s="141"/>
      <c r="L129" s="141"/>
      <c r="M129" s="149"/>
    </row>
    <row r="130" spans="1:13" x14ac:dyDescent="0.15">
      <c r="A130" s="146">
        <v>45297</v>
      </c>
      <c r="B130" s="147" t="s">
        <v>351</v>
      </c>
      <c r="C130" s="151" t="s">
        <v>352</v>
      </c>
      <c r="D130" s="81" t="s">
        <v>288</v>
      </c>
      <c r="E130" s="109">
        <v>30</v>
      </c>
      <c r="F130" s="125" t="s">
        <v>355</v>
      </c>
      <c r="G130" s="141">
        <v>10</v>
      </c>
      <c r="H130" s="141">
        <v>0.4</v>
      </c>
      <c r="I130" s="141">
        <v>0.1</v>
      </c>
      <c r="J130" s="141">
        <v>1.9</v>
      </c>
      <c r="K130" s="141">
        <v>72</v>
      </c>
      <c r="L130" s="141">
        <v>30</v>
      </c>
      <c r="M130" s="149">
        <v>0.3</v>
      </c>
    </row>
    <row r="131" spans="1:13" x14ac:dyDescent="0.15">
      <c r="A131" s="146">
        <v>45297</v>
      </c>
      <c r="B131" s="147"/>
      <c r="C131" s="151" t="s">
        <v>353</v>
      </c>
      <c r="D131" s="124" t="s">
        <v>289</v>
      </c>
      <c r="E131" s="109">
        <v>0</v>
      </c>
      <c r="F131" s="109" t="s">
        <v>355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9">
        <v>0</v>
      </c>
    </row>
    <row r="132" spans="1:13" ht="14.25" thickBot="1" x14ac:dyDescent="0.2">
      <c r="A132" s="153">
        <f t="shared" si="25"/>
        <v>45297</v>
      </c>
      <c r="B132" s="154"/>
      <c r="C132" s="155"/>
      <c r="D132" s="156"/>
      <c r="E132" s="116"/>
      <c r="F132" s="116"/>
      <c r="G132" s="157">
        <f>SUM(G124:G131)</f>
        <v>235</v>
      </c>
      <c r="H132" s="157">
        <f t="shared" ref="H132:M132" si="28">SUM(H124:H131)</f>
        <v>6.1000000000000005</v>
      </c>
      <c r="I132" s="157">
        <f t="shared" si="28"/>
        <v>12.999999999999998</v>
      </c>
      <c r="J132" s="157">
        <f t="shared" si="28"/>
        <v>23.2</v>
      </c>
      <c r="K132" s="157">
        <f t="shared" si="28"/>
        <v>322</v>
      </c>
      <c r="L132" s="157">
        <f t="shared" si="28"/>
        <v>59</v>
      </c>
      <c r="M132" s="158">
        <f t="shared" si="28"/>
        <v>1.6</v>
      </c>
    </row>
    <row r="133" spans="1:13" ht="14.25" thickBot="1" x14ac:dyDescent="0.2">
      <c r="A133" s="159"/>
      <c r="B133" s="160"/>
      <c r="C133" s="161"/>
      <c r="D133" s="162"/>
      <c r="E133" s="163"/>
      <c r="F133" s="163"/>
      <c r="G133" s="164">
        <f t="shared" ref="G133:M133" si="29">G123+(G132*1.3)</f>
        <v>591.5</v>
      </c>
      <c r="H133" s="164">
        <f t="shared" si="29"/>
        <v>12.23</v>
      </c>
      <c r="I133" s="164">
        <f t="shared" si="29"/>
        <v>17.399999999999999</v>
      </c>
      <c r="J133" s="164">
        <f t="shared" si="29"/>
        <v>93.26</v>
      </c>
      <c r="K133" s="164">
        <f t="shared" si="29"/>
        <v>467.6</v>
      </c>
      <c r="L133" s="164">
        <f t="shared" si="29"/>
        <v>81.7</v>
      </c>
      <c r="M133" s="165">
        <f t="shared" si="29"/>
        <v>2.08</v>
      </c>
    </row>
    <row r="134" spans="1:13" x14ac:dyDescent="0.15">
      <c r="A134" s="166">
        <f>A132+1</f>
        <v>45298</v>
      </c>
      <c r="B134" s="167"/>
      <c r="C134" s="148"/>
      <c r="D134" s="144" t="s">
        <v>389</v>
      </c>
      <c r="E134" s="168">
        <v>170</v>
      </c>
      <c r="F134" s="169" t="s">
        <v>390</v>
      </c>
      <c r="G134" s="144">
        <v>286</v>
      </c>
      <c r="H134" s="144">
        <v>4.3</v>
      </c>
      <c r="I134" s="144">
        <v>0.5</v>
      </c>
      <c r="J134" s="144">
        <v>63.1</v>
      </c>
      <c r="K134" s="144">
        <v>49</v>
      </c>
      <c r="L134" s="144">
        <v>5</v>
      </c>
      <c r="M134" s="145"/>
    </row>
    <row r="135" spans="1:13" x14ac:dyDescent="0.15">
      <c r="A135" s="166">
        <v>45298</v>
      </c>
      <c r="B135" s="147"/>
      <c r="C135" s="148" t="s">
        <v>343</v>
      </c>
      <c r="D135" s="83" t="s">
        <v>59</v>
      </c>
      <c r="E135" s="103">
        <v>1</v>
      </c>
      <c r="F135" s="103" t="s">
        <v>394</v>
      </c>
      <c r="G135" s="141">
        <v>64</v>
      </c>
      <c r="H135" s="141">
        <v>1.4</v>
      </c>
      <c r="I135" s="141">
        <v>2.8</v>
      </c>
      <c r="J135" s="141">
        <v>7.5</v>
      </c>
      <c r="K135" s="141">
        <v>165</v>
      </c>
      <c r="L135" s="141">
        <v>21</v>
      </c>
      <c r="M135" s="149">
        <v>0.6</v>
      </c>
    </row>
    <row r="136" spans="1:13" x14ac:dyDescent="0.15">
      <c r="A136" s="146">
        <f>A135</f>
        <v>45298</v>
      </c>
      <c r="B136" s="150">
        <f>A135</f>
        <v>45298</v>
      </c>
      <c r="C136" s="151" t="s">
        <v>344</v>
      </c>
      <c r="D136" s="124"/>
      <c r="E136" s="109"/>
      <c r="F136" s="109"/>
      <c r="G136" s="141"/>
      <c r="H136" s="141"/>
      <c r="I136" s="141"/>
      <c r="J136" s="141"/>
      <c r="K136" s="141"/>
      <c r="L136" s="141"/>
      <c r="M136" s="149"/>
    </row>
    <row r="137" spans="1:13" x14ac:dyDescent="0.15">
      <c r="A137" s="146">
        <v>45298</v>
      </c>
      <c r="B137" s="147" t="s">
        <v>345</v>
      </c>
      <c r="C137" s="151" t="s">
        <v>346</v>
      </c>
      <c r="D137" s="81" t="s">
        <v>60</v>
      </c>
      <c r="E137" s="109">
        <v>30</v>
      </c>
      <c r="F137" s="109" t="s">
        <v>355</v>
      </c>
      <c r="G137" s="141">
        <v>9</v>
      </c>
      <c r="H137" s="141">
        <v>0.5</v>
      </c>
      <c r="I137" s="141">
        <v>0</v>
      </c>
      <c r="J137" s="141">
        <v>1.6</v>
      </c>
      <c r="K137" s="141">
        <v>65</v>
      </c>
      <c r="L137" s="141">
        <v>24</v>
      </c>
      <c r="M137" s="149">
        <v>0.3</v>
      </c>
    </row>
    <row r="138" spans="1:13" x14ac:dyDescent="0.15">
      <c r="A138" s="146">
        <v>45298</v>
      </c>
      <c r="B138" s="147" t="s">
        <v>347</v>
      </c>
      <c r="C138" s="151" t="s">
        <v>348</v>
      </c>
      <c r="D138" s="81" t="s">
        <v>61</v>
      </c>
      <c r="E138" s="109">
        <v>45</v>
      </c>
      <c r="F138" s="109" t="s">
        <v>355</v>
      </c>
      <c r="G138" s="141">
        <v>49</v>
      </c>
      <c r="H138" s="141">
        <v>3.4</v>
      </c>
      <c r="I138" s="141">
        <v>2.7</v>
      </c>
      <c r="J138" s="141">
        <v>2.8</v>
      </c>
      <c r="K138" s="141">
        <v>81</v>
      </c>
      <c r="L138" s="141">
        <v>6</v>
      </c>
      <c r="M138" s="149">
        <v>0.3</v>
      </c>
    </row>
    <row r="139" spans="1:13" x14ac:dyDescent="0.15">
      <c r="A139" s="146">
        <v>45298</v>
      </c>
      <c r="B139" s="147"/>
      <c r="C139" s="151" t="s">
        <v>349</v>
      </c>
      <c r="D139" s="81" t="s">
        <v>62</v>
      </c>
      <c r="E139" s="109">
        <v>15</v>
      </c>
      <c r="F139" s="109" t="s">
        <v>355</v>
      </c>
      <c r="G139" s="141">
        <v>14</v>
      </c>
      <c r="H139" s="141">
        <v>0.4</v>
      </c>
      <c r="I139" s="141">
        <v>0.3</v>
      </c>
      <c r="J139" s="141">
        <v>2.4</v>
      </c>
      <c r="K139" s="141">
        <v>66</v>
      </c>
      <c r="L139" s="141">
        <v>9</v>
      </c>
      <c r="M139" s="149">
        <v>0.1</v>
      </c>
    </row>
    <row r="140" spans="1:13" x14ac:dyDescent="0.15">
      <c r="A140" s="146">
        <f t="shared" ref="A140:A154" si="30">A139</f>
        <v>45298</v>
      </c>
      <c r="B140" s="147" t="s">
        <v>350</v>
      </c>
      <c r="C140" s="151"/>
      <c r="D140" s="124"/>
      <c r="E140" s="109"/>
      <c r="F140" s="109"/>
      <c r="G140" s="141"/>
      <c r="H140" s="141"/>
      <c r="I140" s="141"/>
      <c r="J140" s="141"/>
      <c r="K140" s="141"/>
      <c r="L140" s="141"/>
      <c r="M140" s="149"/>
    </row>
    <row r="141" spans="1:13" x14ac:dyDescent="0.15">
      <c r="A141" s="146">
        <v>45298</v>
      </c>
      <c r="B141" s="147" t="s">
        <v>351</v>
      </c>
      <c r="C141" s="151" t="s">
        <v>352</v>
      </c>
      <c r="D141" s="81" t="s">
        <v>290</v>
      </c>
      <c r="E141" s="109">
        <v>30</v>
      </c>
      <c r="F141" s="109" t="s">
        <v>355</v>
      </c>
      <c r="G141" s="141">
        <v>15</v>
      </c>
      <c r="H141" s="141">
        <v>1</v>
      </c>
      <c r="I141" s="141">
        <v>0.1</v>
      </c>
      <c r="J141" s="141">
        <v>2.7</v>
      </c>
      <c r="K141" s="141">
        <v>78</v>
      </c>
      <c r="L141" s="141">
        <v>23</v>
      </c>
      <c r="M141" s="149">
        <v>0.3</v>
      </c>
    </row>
    <row r="142" spans="1:13" x14ac:dyDescent="0.15">
      <c r="A142" s="146">
        <f t="shared" si="30"/>
        <v>45298</v>
      </c>
      <c r="B142" s="147"/>
      <c r="C142" s="151" t="s">
        <v>353</v>
      </c>
      <c r="D142" s="124"/>
      <c r="E142" s="109"/>
      <c r="F142" s="109"/>
      <c r="G142" s="141"/>
      <c r="H142" s="141"/>
      <c r="I142" s="141"/>
      <c r="J142" s="141"/>
      <c r="K142" s="141"/>
      <c r="L142" s="141"/>
      <c r="M142" s="149"/>
    </row>
    <row r="143" spans="1:13" ht="14.25" thickBot="1" x14ac:dyDescent="0.2">
      <c r="A143" s="153">
        <f t="shared" si="30"/>
        <v>45298</v>
      </c>
      <c r="B143" s="154"/>
      <c r="C143" s="155"/>
      <c r="D143" s="156"/>
      <c r="E143" s="116"/>
      <c r="F143" s="116"/>
      <c r="G143" s="157">
        <f>SUM(G135:G142)</f>
        <v>151</v>
      </c>
      <c r="H143" s="157">
        <f t="shared" ref="H143:M143" si="31">SUM(H135:H142)</f>
        <v>6.7</v>
      </c>
      <c r="I143" s="157">
        <f t="shared" si="31"/>
        <v>5.8999999999999995</v>
      </c>
      <c r="J143" s="157">
        <f t="shared" si="31"/>
        <v>17</v>
      </c>
      <c r="K143" s="157">
        <f t="shared" si="31"/>
        <v>455</v>
      </c>
      <c r="L143" s="157">
        <f t="shared" si="31"/>
        <v>83</v>
      </c>
      <c r="M143" s="158">
        <f t="shared" si="31"/>
        <v>1.6</v>
      </c>
    </row>
    <row r="144" spans="1:13" ht="14.25" thickBot="1" x14ac:dyDescent="0.2">
      <c r="A144" s="159"/>
      <c r="B144" s="160"/>
      <c r="C144" s="161"/>
      <c r="D144" s="162"/>
      <c r="E144" s="163"/>
      <c r="F144" s="163"/>
      <c r="G144" s="164">
        <f t="shared" ref="G144:M144" si="32">G134+(G143*1.3)</f>
        <v>482.3</v>
      </c>
      <c r="H144" s="164">
        <f t="shared" si="32"/>
        <v>13.010000000000002</v>
      </c>
      <c r="I144" s="164">
        <f t="shared" si="32"/>
        <v>8.17</v>
      </c>
      <c r="J144" s="164">
        <f t="shared" si="32"/>
        <v>85.2</v>
      </c>
      <c r="K144" s="164">
        <f t="shared" si="32"/>
        <v>640.5</v>
      </c>
      <c r="L144" s="164">
        <f t="shared" si="32"/>
        <v>112.9</v>
      </c>
      <c r="M144" s="165">
        <f t="shared" si="32"/>
        <v>2.08</v>
      </c>
    </row>
    <row r="145" spans="1:13" x14ac:dyDescent="0.15">
      <c r="A145" s="166">
        <f>A142</f>
        <v>45298</v>
      </c>
      <c r="B145" s="167"/>
      <c r="C145" s="148"/>
      <c r="D145" s="144" t="s">
        <v>389</v>
      </c>
      <c r="E145" s="168">
        <v>170</v>
      </c>
      <c r="F145" s="169" t="s">
        <v>390</v>
      </c>
      <c r="G145" s="144">
        <v>286</v>
      </c>
      <c r="H145" s="144">
        <v>4.3</v>
      </c>
      <c r="I145" s="144">
        <v>0.5</v>
      </c>
      <c r="J145" s="144">
        <v>63.1</v>
      </c>
      <c r="K145" s="144">
        <v>49</v>
      </c>
      <c r="L145" s="144">
        <v>5</v>
      </c>
      <c r="M145" s="145"/>
    </row>
    <row r="146" spans="1:13" x14ac:dyDescent="0.15">
      <c r="A146" s="166">
        <v>45298</v>
      </c>
      <c r="B146" s="147"/>
      <c r="C146" s="148" t="s">
        <v>343</v>
      </c>
      <c r="D146" s="83" t="s">
        <v>63</v>
      </c>
      <c r="E146" s="103">
        <v>1</v>
      </c>
      <c r="F146" s="103" t="s">
        <v>393</v>
      </c>
      <c r="G146" s="141">
        <v>89</v>
      </c>
      <c r="H146" s="141">
        <v>9.5</v>
      </c>
      <c r="I146" s="141">
        <v>4.5</v>
      </c>
      <c r="J146" s="141">
        <v>1.5</v>
      </c>
      <c r="K146" s="141">
        <v>237</v>
      </c>
      <c r="L146" s="141">
        <v>7</v>
      </c>
      <c r="M146" s="149">
        <v>0.3</v>
      </c>
    </row>
    <row r="147" spans="1:13" x14ac:dyDescent="0.15">
      <c r="A147" s="146">
        <v>45298</v>
      </c>
      <c r="B147" s="150">
        <f>B136</f>
        <v>45298</v>
      </c>
      <c r="C147" s="151" t="s">
        <v>344</v>
      </c>
      <c r="D147" s="81" t="s">
        <v>64</v>
      </c>
      <c r="E147" s="109">
        <v>15</v>
      </c>
      <c r="F147" s="109" t="s">
        <v>355</v>
      </c>
      <c r="G147" s="141">
        <v>5</v>
      </c>
      <c r="H147" s="141">
        <v>0.3</v>
      </c>
      <c r="I147" s="141">
        <v>0</v>
      </c>
      <c r="J147" s="141">
        <v>0.9</v>
      </c>
      <c r="K147" s="141">
        <v>60</v>
      </c>
      <c r="L147" s="141">
        <v>17</v>
      </c>
      <c r="M147" s="149">
        <v>0.2</v>
      </c>
    </row>
    <row r="148" spans="1:13" x14ac:dyDescent="0.15">
      <c r="A148" s="146">
        <v>45298</v>
      </c>
      <c r="B148" s="147" t="s">
        <v>345</v>
      </c>
      <c r="C148" s="151" t="s">
        <v>346</v>
      </c>
      <c r="D148" s="81" t="s">
        <v>65</v>
      </c>
      <c r="E148" s="109">
        <v>30</v>
      </c>
      <c r="F148" s="109" t="s">
        <v>355</v>
      </c>
      <c r="G148" s="141">
        <v>53</v>
      </c>
      <c r="H148" s="141">
        <v>3.5</v>
      </c>
      <c r="I148" s="141">
        <v>3.2</v>
      </c>
      <c r="J148" s="141">
        <v>2.9</v>
      </c>
      <c r="K148" s="141">
        <v>76</v>
      </c>
      <c r="L148" s="141">
        <v>19</v>
      </c>
      <c r="M148" s="149">
        <v>0.4</v>
      </c>
    </row>
    <row r="149" spans="1:13" x14ac:dyDescent="0.15">
      <c r="A149" s="146">
        <v>45298</v>
      </c>
      <c r="B149" s="147" t="s">
        <v>347</v>
      </c>
      <c r="C149" s="151" t="s">
        <v>348</v>
      </c>
      <c r="D149" s="81" t="s">
        <v>66</v>
      </c>
      <c r="E149" s="109">
        <v>1</v>
      </c>
      <c r="F149" s="109" t="s">
        <v>394</v>
      </c>
      <c r="G149" s="141">
        <v>58</v>
      </c>
      <c r="H149" s="141">
        <v>3.5</v>
      </c>
      <c r="I149" s="141">
        <v>3.2</v>
      </c>
      <c r="J149" s="141">
        <v>4</v>
      </c>
      <c r="K149" s="141">
        <v>103</v>
      </c>
      <c r="L149" s="141">
        <v>50</v>
      </c>
      <c r="M149" s="149">
        <v>0.4</v>
      </c>
    </row>
    <row r="150" spans="1:13" x14ac:dyDescent="0.15">
      <c r="A150" s="146">
        <v>45298</v>
      </c>
      <c r="B150" s="147"/>
      <c r="C150" s="151" t="s">
        <v>349</v>
      </c>
      <c r="D150" s="81" t="s">
        <v>67</v>
      </c>
      <c r="E150" s="109">
        <v>15</v>
      </c>
      <c r="F150" s="109" t="s">
        <v>355</v>
      </c>
      <c r="G150" s="141">
        <v>8</v>
      </c>
      <c r="H150" s="141">
        <v>0.4</v>
      </c>
      <c r="I150" s="141">
        <v>0.4</v>
      </c>
      <c r="J150" s="141">
        <v>0.8</v>
      </c>
      <c r="K150" s="141">
        <v>28</v>
      </c>
      <c r="L150" s="141">
        <v>10</v>
      </c>
      <c r="M150" s="149">
        <v>0</v>
      </c>
    </row>
    <row r="151" spans="1:13" x14ac:dyDescent="0.15">
      <c r="A151" s="146">
        <f t="shared" si="30"/>
        <v>45298</v>
      </c>
      <c r="B151" s="147" t="s">
        <v>354</v>
      </c>
      <c r="C151" s="151"/>
      <c r="D151" s="124"/>
      <c r="E151" s="109"/>
      <c r="F151" s="109"/>
      <c r="G151" s="141"/>
      <c r="H151" s="141"/>
      <c r="I151" s="141"/>
      <c r="J151" s="141"/>
      <c r="K151" s="141"/>
      <c r="L151" s="141"/>
      <c r="M151" s="149"/>
    </row>
    <row r="152" spans="1:13" x14ac:dyDescent="0.15">
      <c r="A152" s="146">
        <v>45298</v>
      </c>
      <c r="B152" s="147" t="s">
        <v>351</v>
      </c>
      <c r="C152" s="151" t="s">
        <v>352</v>
      </c>
      <c r="D152" s="81" t="s">
        <v>291</v>
      </c>
      <c r="E152" s="109">
        <v>30</v>
      </c>
      <c r="F152" s="109" t="s">
        <v>355</v>
      </c>
      <c r="G152" s="141">
        <v>41</v>
      </c>
      <c r="H152" s="141">
        <v>0.4</v>
      </c>
      <c r="I152" s="141">
        <v>0.1</v>
      </c>
      <c r="J152" s="141">
        <v>9.8000000000000007</v>
      </c>
      <c r="K152" s="141">
        <v>134</v>
      </c>
      <c r="L152" s="141">
        <v>11</v>
      </c>
      <c r="M152" s="149">
        <v>0.1</v>
      </c>
    </row>
    <row r="153" spans="1:13" x14ac:dyDescent="0.15">
      <c r="A153" s="146">
        <f t="shared" si="30"/>
        <v>45298</v>
      </c>
      <c r="B153" s="147"/>
      <c r="C153" s="151" t="s">
        <v>353</v>
      </c>
      <c r="D153" s="124"/>
      <c r="E153" s="109"/>
      <c r="F153" s="109"/>
      <c r="G153" s="141"/>
      <c r="H153" s="141"/>
      <c r="I153" s="141"/>
      <c r="J153" s="141"/>
      <c r="K153" s="141"/>
      <c r="L153" s="141"/>
      <c r="M153" s="149"/>
    </row>
    <row r="154" spans="1:13" ht="14.25" thickBot="1" x14ac:dyDescent="0.2">
      <c r="A154" s="170">
        <f t="shared" si="30"/>
        <v>45298</v>
      </c>
      <c r="B154" s="147"/>
      <c r="C154" s="173"/>
      <c r="D154" s="174"/>
      <c r="E154" s="175"/>
      <c r="F154" s="176"/>
      <c r="G154" s="157">
        <f>SUM(G146:G153)</f>
        <v>254</v>
      </c>
      <c r="H154" s="157">
        <f t="shared" ref="H154:M154" si="33">SUM(H146:H153)</f>
        <v>17.599999999999998</v>
      </c>
      <c r="I154" s="157">
        <f t="shared" si="33"/>
        <v>11.4</v>
      </c>
      <c r="J154" s="157">
        <f t="shared" si="33"/>
        <v>19.900000000000002</v>
      </c>
      <c r="K154" s="157">
        <f t="shared" si="33"/>
        <v>638</v>
      </c>
      <c r="L154" s="157">
        <f t="shared" si="33"/>
        <v>114</v>
      </c>
      <c r="M154" s="158">
        <f t="shared" si="33"/>
        <v>1.4000000000000001</v>
      </c>
    </row>
    <row r="155" spans="1:13" ht="14.25" thickBot="1" x14ac:dyDescent="0.2">
      <c r="A155" s="159"/>
      <c r="B155" s="160"/>
      <c r="C155" s="161"/>
      <c r="D155" s="162"/>
      <c r="E155" s="163"/>
      <c r="F155" s="163"/>
      <c r="G155" s="164">
        <f t="shared" ref="G155:M155" si="34">G145+(G154*1.3)</f>
        <v>616.20000000000005</v>
      </c>
      <c r="H155" s="164">
        <f t="shared" si="34"/>
        <v>27.18</v>
      </c>
      <c r="I155" s="164">
        <f t="shared" si="34"/>
        <v>15.32</v>
      </c>
      <c r="J155" s="164">
        <f t="shared" si="34"/>
        <v>88.97</v>
      </c>
      <c r="K155" s="164">
        <f t="shared" si="34"/>
        <v>878.4</v>
      </c>
      <c r="L155" s="164">
        <f t="shared" si="34"/>
        <v>153.20000000000002</v>
      </c>
      <c r="M155" s="165">
        <f t="shared" si="34"/>
        <v>1.8200000000000003</v>
      </c>
    </row>
    <row r="156" spans="1:13" x14ac:dyDescent="0.15">
      <c r="A156" s="171">
        <f>A154+1</f>
        <v>45299</v>
      </c>
      <c r="B156" s="177"/>
      <c r="C156" s="178"/>
      <c r="D156" s="179" t="s">
        <v>389</v>
      </c>
      <c r="E156" s="120">
        <v>170</v>
      </c>
      <c r="F156" s="120" t="s">
        <v>355</v>
      </c>
      <c r="G156" s="144">
        <v>286</v>
      </c>
      <c r="H156" s="144">
        <v>4.3</v>
      </c>
      <c r="I156" s="144">
        <v>0.5</v>
      </c>
      <c r="J156" s="144">
        <v>63.1</v>
      </c>
      <c r="K156" s="144">
        <v>49</v>
      </c>
      <c r="L156" s="144">
        <v>5</v>
      </c>
      <c r="M156" s="145"/>
    </row>
    <row r="157" spans="1:13" x14ac:dyDescent="0.15">
      <c r="A157" s="166">
        <v>45299</v>
      </c>
      <c r="B157" s="147"/>
      <c r="C157" s="148" t="s">
        <v>343</v>
      </c>
      <c r="D157" s="83" t="s">
        <v>68</v>
      </c>
      <c r="E157" s="103">
        <v>60</v>
      </c>
      <c r="F157" s="103" t="s">
        <v>355</v>
      </c>
      <c r="G157" s="141">
        <v>73</v>
      </c>
      <c r="H157" s="141">
        <v>4.0999999999999996</v>
      </c>
      <c r="I157" s="141">
        <v>3.8</v>
      </c>
      <c r="J157" s="141">
        <v>5.8</v>
      </c>
      <c r="K157" s="141">
        <v>91</v>
      </c>
      <c r="L157" s="141">
        <v>8</v>
      </c>
      <c r="M157" s="149">
        <v>0.7</v>
      </c>
    </row>
    <row r="158" spans="1:13" x14ac:dyDescent="0.15">
      <c r="A158" s="146">
        <f>A157</f>
        <v>45299</v>
      </c>
      <c r="B158" s="150">
        <f>A157</f>
        <v>45299</v>
      </c>
      <c r="C158" s="151" t="s">
        <v>344</v>
      </c>
      <c r="D158" s="81"/>
      <c r="E158" s="109"/>
      <c r="F158" s="109"/>
      <c r="G158" s="141"/>
      <c r="H158" s="141"/>
      <c r="I158" s="141"/>
      <c r="J158" s="141"/>
      <c r="K158" s="141"/>
      <c r="L158" s="141"/>
      <c r="M158" s="149"/>
    </row>
    <row r="159" spans="1:13" x14ac:dyDescent="0.15">
      <c r="A159" s="146">
        <v>45299</v>
      </c>
      <c r="B159" s="147" t="s">
        <v>345</v>
      </c>
      <c r="C159" s="151" t="s">
        <v>346</v>
      </c>
      <c r="D159" s="81" t="s">
        <v>69</v>
      </c>
      <c r="E159" s="109">
        <v>30</v>
      </c>
      <c r="F159" s="109" t="s">
        <v>355</v>
      </c>
      <c r="G159" s="141">
        <v>11</v>
      </c>
      <c r="H159" s="141">
        <v>0.8</v>
      </c>
      <c r="I159" s="141">
        <v>0</v>
      </c>
      <c r="J159" s="141">
        <v>1.8</v>
      </c>
      <c r="K159" s="141">
        <v>60</v>
      </c>
      <c r="L159" s="141">
        <v>11</v>
      </c>
      <c r="M159" s="149">
        <v>0.3</v>
      </c>
    </row>
    <row r="160" spans="1:13" x14ac:dyDescent="0.15">
      <c r="A160" s="146">
        <v>45299</v>
      </c>
      <c r="B160" s="147" t="s">
        <v>347</v>
      </c>
      <c r="C160" s="151" t="s">
        <v>348</v>
      </c>
      <c r="D160" s="81" t="s">
        <v>70</v>
      </c>
      <c r="E160" s="109">
        <v>45</v>
      </c>
      <c r="F160" s="109" t="s">
        <v>355</v>
      </c>
      <c r="G160" s="141">
        <v>69</v>
      </c>
      <c r="H160" s="141">
        <v>4.8</v>
      </c>
      <c r="I160" s="141">
        <v>3</v>
      </c>
      <c r="J160" s="141">
        <v>6.8</v>
      </c>
      <c r="K160" s="141">
        <v>320</v>
      </c>
      <c r="L160" s="141">
        <v>41</v>
      </c>
      <c r="M160" s="149">
        <v>0.9</v>
      </c>
    </row>
    <row r="161" spans="1:13" x14ac:dyDescent="0.15">
      <c r="A161" s="146">
        <v>45299</v>
      </c>
      <c r="B161" s="147"/>
      <c r="C161" s="151" t="s">
        <v>349</v>
      </c>
      <c r="D161" s="81" t="s">
        <v>71</v>
      </c>
      <c r="E161" s="109">
        <v>15</v>
      </c>
      <c r="F161" s="109" t="s">
        <v>355</v>
      </c>
      <c r="G161" s="141">
        <v>9</v>
      </c>
      <c r="H161" s="141">
        <v>0.5</v>
      </c>
      <c r="I161" s="141">
        <v>0.4</v>
      </c>
      <c r="J161" s="141">
        <v>0.9</v>
      </c>
      <c r="K161" s="141">
        <v>62</v>
      </c>
      <c r="L161" s="141">
        <v>18</v>
      </c>
      <c r="M161" s="149">
        <v>0.1</v>
      </c>
    </row>
    <row r="162" spans="1:13" x14ac:dyDescent="0.15">
      <c r="A162" s="146">
        <f t="shared" ref="A162:A176" si="35">A161</f>
        <v>45299</v>
      </c>
      <c r="B162" s="147" t="s">
        <v>350</v>
      </c>
      <c r="C162" s="151"/>
      <c r="D162" s="124"/>
      <c r="E162" s="109"/>
      <c r="F162" s="109"/>
      <c r="G162" s="141"/>
      <c r="H162" s="141"/>
      <c r="I162" s="141"/>
      <c r="J162" s="141"/>
      <c r="K162" s="141"/>
      <c r="L162" s="141"/>
      <c r="M162" s="149"/>
    </row>
    <row r="163" spans="1:13" x14ac:dyDescent="0.15">
      <c r="A163" s="146">
        <v>45299</v>
      </c>
      <c r="B163" s="147" t="s">
        <v>351</v>
      </c>
      <c r="C163" s="151" t="s">
        <v>352</v>
      </c>
      <c r="D163" s="152" t="s">
        <v>292</v>
      </c>
      <c r="E163" s="109">
        <v>30</v>
      </c>
      <c r="F163" s="109" t="s">
        <v>355</v>
      </c>
      <c r="G163" s="141">
        <v>76</v>
      </c>
      <c r="H163" s="141">
        <v>0.5</v>
      </c>
      <c r="I163" s="141">
        <v>6.9</v>
      </c>
      <c r="J163" s="141">
        <v>2.9</v>
      </c>
      <c r="K163" s="141">
        <v>102</v>
      </c>
      <c r="L163" s="141">
        <v>5</v>
      </c>
      <c r="M163" s="149">
        <v>0.1</v>
      </c>
    </row>
    <row r="164" spans="1:13" x14ac:dyDescent="0.15">
      <c r="A164" s="146">
        <f t="shared" si="35"/>
        <v>45299</v>
      </c>
      <c r="B164" s="147"/>
      <c r="C164" s="151" t="s">
        <v>353</v>
      </c>
      <c r="D164" s="124"/>
      <c r="E164" s="109"/>
      <c r="F164" s="109"/>
      <c r="G164" s="141"/>
      <c r="H164" s="141"/>
      <c r="I164" s="141"/>
      <c r="J164" s="141"/>
      <c r="K164" s="141"/>
      <c r="L164" s="141"/>
      <c r="M164" s="149"/>
    </row>
    <row r="165" spans="1:13" ht="14.25" thickBot="1" x14ac:dyDescent="0.2">
      <c r="A165" s="153">
        <f t="shared" si="35"/>
        <v>45299</v>
      </c>
      <c r="B165" s="154"/>
      <c r="C165" s="155"/>
      <c r="D165" s="156"/>
      <c r="E165" s="116"/>
      <c r="F165" s="116"/>
      <c r="G165" s="157">
        <f>SUM(G157:G164)</f>
        <v>238</v>
      </c>
      <c r="H165" s="157">
        <f t="shared" ref="H165:M165" si="36">SUM(H157:H164)</f>
        <v>10.7</v>
      </c>
      <c r="I165" s="157">
        <f t="shared" si="36"/>
        <v>14.100000000000001</v>
      </c>
      <c r="J165" s="157">
        <f t="shared" si="36"/>
        <v>18.2</v>
      </c>
      <c r="K165" s="157">
        <f t="shared" si="36"/>
        <v>635</v>
      </c>
      <c r="L165" s="157">
        <f t="shared" si="36"/>
        <v>83</v>
      </c>
      <c r="M165" s="158">
        <f t="shared" si="36"/>
        <v>2.1</v>
      </c>
    </row>
    <row r="166" spans="1:13" ht="14.25" thickBot="1" x14ac:dyDescent="0.2">
      <c r="A166" s="159"/>
      <c r="B166" s="180"/>
      <c r="C166" s="181"/>
      <c r="D166" s="182"/>
      <c r="E166" s="183"/>
      <c r="F166" s="183"/>
      <c r="G166" s="164">
        <f t="shared" ref="G166:M166" si="37">G156+(G165*1.3)</f>
        <v>595.40000000000009</v>
      </c>
      <c r="H166" s="164">
        <f t="shared" si="37"/>
        <v>18.21</v>
      </c>
      <c r="I166" s="164">
        <f t="shared" si="37"/>
        <v>18.830000000000002</v>
      </c>
      <c r="J166" s="164">
        <f t="shared" si="37"/>
        <v>86.76</v>
      </c>
      <c r="K166" s="164">
        <f t="shared" si="37"/>
        <v>874.5</v>
      </c>
      <c r="L166" s="164">
        <f t="shared" si="37"/>
        <v>112.9</v>
      </c>
      <c r="M166" s="165">
        <f t="shared" si="37"/>
        <v>2.7300000000000004</v>
      </c>
    </row>
    <row r="167" spans="1:13" x14ac:dyDescent="0.15">
      <c r="A167" s="166">
        <f>A164</f>
        <v>45299</v>
      </c>
      <c r="B167" s="177"/>
      <c r="C167" s="178"/>
      <c r="D167" s="179" t="s">
        <v>389</v>
      </c>
      <c r="E167" s="120">
        <v>170</v>
      </c>
      <c r="F167" s="120" t="s">
        <v>355</v>
      </c>
      <c r="G167" s="144">
        <v>286</v>
      </c>
      <c r="H167" s="144">
        <v>4.3</v>
      </c>
      <c r="I167" s="144">
        <v>0.5</v>
      </c>
      <c r="J167" s="144">
        <v>63.1</v>
      </c>
      <c r="K167" s="144">
        <v>49</v>
      </c>
      <c r="L167" s="144">
        <v>5</v>
      </c>
      <c r="M167" s="145"/>
    </row>
    <row r="168" spans="1:13" x14ac:dyDescent="0.15">
      <c r="A168" s="166">
        <v>45299</v>
      </c>
      <c r="B168" s="147"/>
      <c r="C168" s="148" t="s">
        <v>343</v>
      </c>
      <c r="D168" s="83" t="s">
        <v>72</v>
      </c>
      <c r="E168" s="103">
        <v>1</v>
      </c>
      <c r="F168" s="103" t="s">
        <v>394</v>
      </c>
      <c r="G168" s="141">
        <v>164</v>
      </c>
      <c r="H168" s="141">
        <v>5.4</v>
      </c>
      <c r="I168" s="141">
        <v>9.8000000000000007</v>
      </c>
      <c r="J168" s="141">
        <v>12.5</v>
      </c>
      <c r="K168" s="141">
        <v>156</v>
      </c>
      <c r="L168" s="141">
        <v>13</v>
      </c>
      <c r="M168" s="149">
        <v>0.9</v>
      </c>
    </row>
    <row r="169" spans="1:13" x14ac:dyDescent="0.15">
      <c r="A169" s="146">
        <f t="shared" si="35"/>
        <v>45299</v>
      </c>
      <c r="B169" s="150">
        <f>B158</f>
        <v>45299</v>
      </c>
      <c r="C169" s="151" t="s">
        <v>344</v>
      </c>
      <c r="D169" s="81"/>
      <c r="E169" s="109"/>
      <c r="F169" s="109"/>
      <c r="G169" s="141"/>
      <c r="H169" s="141"/>
      <c r="I169" s="141"/>
      <c r="J169" s="141"/>
      <c r="K169" s="141"/>
      <c r="L169" s="141"/>
      <c r="M169" s="149"/>
    </row>
    <row r="170" spans="1:13" x14ac:dyDescent="0.15">
      <c r="A170" s="146">
        <v>45299</v>
      </c>
      <c r="B170" s="147" t="s">
        <v>345</v>
      </c>
      <c r="C170" s="151" t="s">
        <v>346</v>
      </c>
      <c r="D170" s="81" t="s">
        <v>73</v>
      </c>
      <c r="E170" s="109">
        <v>30</v>
      </c>
      <c r="F170" s="109" t="s">
        <v>355</v>
      </c>
      <c r="G170" s="141">
        <v>8</v>
      </c>
      <c r="H170" s="141">
        <v>0.5</v>
      </c>
      <c r="I170" s="141">
        <v>0</v>
      </c>
      <c r="J170" s="141">
        <v>1.4</v>
      </c>
      <c r="K170" s="141">
        <v>113</v>
      </c>
      <c r="L170" s="141">
        <v>38</v>
      </c>
      <c r="M170" s="149">
        <v>0.3</v>
      </c>
    </row>
    <row r="171" spans="1:13" x14ac:dyDescent="0.15">
      <c r="A171" s="146">
        <f t="shared" si="35"/>
        <v>45299</v>
      </c>
      <c r="B171" s="147" t="s">
        <v>347</v>
      </c>
      <c r="C171" s="151" t="s">
        <v>348</v>
      </c>
      <c r="D171" s="81"/>
      <c r="E171" s="109"/>
      <c r="F171" s="109"/>
      <c r="G171" s="141"/>
      <c r="H171" s="141"/>
      <c r="I171" s="141"/>
      <c r="J171" s="141"/>
      <c r="K171" s="141"/>
      <c r="L171" s="141"/>
      <c r="M171" s="149"/>
    </row>
    <row r="172" spans="1:13" x14ac:dyDescent="0.15">
      <c r="A172" s="146">
        <v>45299</v>
      </c>
      <c r="B172" s="147"/>
      <c r="C172" s="151" t="s">
        <v>349</v>
      </c>
      <c r="D172" s="81" t="s">
        <v>74</v>
      </c>
      <c r="E172" s="109">
        <v>15</v>
      </c>
      <c r="F172" s="109" t="s">
        <v>355</v>
      </c>
      <c r="G172" s="141">
        <v>4</v>
      </c>
      <c r="H172" s="141">
        <v>0.1</v>
      </c>
      <c r="I172" s="141">
        <v>0</v>
      </c>
      <c r="J172" s="141">
        <v>0.8</v>
      </c>
      <c r="K172" s="141">
        <v>33</v>
      </c>
      <c r="L172" s="141">
        <v>2</v>
      </c>
      <c r="M172" s="149">
        <v>0.6</v>
      </c>
    </row>
    <row r="173" spans="1:13" x14ac:dyDescent="0.15">
      <c r="A173" s="146">
        <f t="shared" si="35"/>
        <v>45299</v>
      </c>
      <c r="B173" s="147" t="s">
        <v>354</v>
      </c>
      <c r="C173" s="151"/>
      <c r="D173" s="124"/>
      <c r="E173" s="109"/>
      <c r="F173" s="109"/>
      <c r="G173" s="141"/>
      <c r="H173" s="141"/>
      <c r="I173" s="141"/>
      <c r="J173" s="141"/>
      <c r="K173" s="141"/>
      <c r="L173" s="141"/>
      <c r="M173" s="149"/>
    </row>
    <row r="174" spans="1:13" x14ac:dyDescent="0.15">
      <c r="A174" s="146">
        <v>45299</v>
      </c>
      <c r="B174" s="147" t="s">
        <v>351</v>
      </c>
      <c r="C174" s="151" t="s">
        <v>352</v>
      </c>
      <c r="D174" s="81" t="s">
        <v>293</v>
      </c>
      <c r="E174" s="109">
        <v>3</v>
      </c>
      <c r="F174" s="109" t="s">
        <v>392</v>
      </c>
      <c r="G174" s="141">
        <v>38</v>
      </c>
      <c r="H174" s="141">
        <v>1.4</v>
      </c>
      <c r="I174" s="141">
        <v>2.1</v>
      </c>
      <c r="J174" s="141">
        <v>3.2</v>
      </c>
      <c r="K174" s="141">
        <v>0</v>
      </c>
      <c r="L174" s="141">
        <v>0</v>
      </c>
      <c r="M174" s="149">
        <v>0.2</v>
      </c>
    </row>
    <row r="175" spans="1:13" x14ac:dyDescent="0.15">
      <c r="A175" s="146">
        <f t="shared" si="35"/>
        <v>45299</v>
      </c>
      <c r="B175" s="147"/>
      <c r="C175" s="151" t="s">
        <v>353</v>
      </c>
      <c r="D175" s="124"/>
      <c r="E175" s="109"/>
      <c r="F175" s="109"/>
      <c r="G175" s="141"/>
      <c r="H175" s="141"/>
      <c r="I175" s="141"/>
      <c r="J175" s="141"/>
      <c r="K175" s="141"/>
      <c r="L175" s="141"/>
      <c r="M175" s="149"/>
    </row>
    <row r="176" spans="1:13" ht="14.25" thickBot="1" x14ac:dyDescent="0.2">
      <c r="A176" s="153">
        <f t="shared" si="35"/>
        <v>45299</v>
      </c>
      <c r="B176" s="154"/>
      <c r="C176" s="155"/>
      <c r="D176" s="156">
        <v>0</v>
      </c>
      <c r="E176" s="116">
        <v>0</v>
      </c>
      <c r="F176" s="116">
        <v>0</v>
      </c>
      <c r="G176" s="157">
        <f>SUM(G168:G175)</f>
        <v>214</v>
      </c>
      <c r="H176" s="157">
        <f t="shared" ref="H176:M176" si="38">SUM(H168:H175)</f>
        <v>7.4</v>
      </c>
      <c r="I176" s="157">
        <f t="shared" si="38"/>
        <v>11.9</v>
      </c>
      <c r="J176" s="157">
        <f t="shared" si="38"/>
        <v>17.900000000000002</v>
      </c>
      <c r="K176" s="157">
        <f t="shared" si="38"/>
        <v>302</v>
      </c>
      <c r="L176" s="157">
        <f t="shared" si="38"/>
        <v>53</v>
      </c>
      <c r="M176" s="158">
        <f t="shared" si="38"/>
        <v>1.9999999999999998</v>
      </c>
    </row>
    <row r="177" spans="1:13" ht="14.25" thickBot="1" x14ac:dyDescent="0.2">
      <c r="A177" s="159"/>
      <c r="B177" s="180"/>
      <c r="C177" s="181"/>
      <c r="D177" s="182"/>
      <c r="E177" s="183"/>
      <c r="F177" s="183"/>
      <c r="G177" s="164">
        <f t="shared" ref="G177:M177" si="39">G167+(G176*1.3)</f>
        <v>564.20000000000005</v>
      </c>
      <c r="H177" s="164">
        <f t="shared" si="39"/>
        <v>13.920000000000002</v>
      </c>
      <c r="I177" s="164">
        <f t="shared" si="39"/>
        <v>15.97</v>
      </c>
      <c r="J177" s="164">
        <f t="shared" si="39"/>
        <v>86.37</v>
      </c>
      <c r="K177" s="164">
        <f t="shared" si="39"/>
        <v>441.6</v>
      </c>
      <c r="L177" s="164">
        <f t="shared" si="39"/>
        <v>73.900000000000006</v>
      </c>
      <c r="M177" s="165">
        <f t="shared" si="39"/>
        <v>2.5999999999999996</v>
      </c>
    </row>
    <row r="178" spans="1:13" x14ac:dyDescent="0.15">
      <c r="A178" s="171">
        <f>A176+1</f>
        <v>45300</v>
      </c>
      <c r="B178" s="177"/>
      <c r="C178" s="178"/>
      <c r="D178" s="179" t="s">
        <v>389</v>
      </c>
      <c r="E178" s="120">
        <v>170</v>
      </c>
      <c r="F178" s="120" t="s">
        <v>355</v>
      </c>
      <c r="G178" s="144">
        <v>286</v>
      </c>
      <c r="H178" s="144">
        <v>4.3</v>
      </c>
      <c r="I178" s="144">
        <v>0.5</v>
      </c>
      <c r="J178" s="144">
        <v>63.1</v>
      </c>
      <c r="K178" s="144">
        <v>49</v>
      </c>
      <c r="L178" s="144">
        <v>5</v>
      </c>
      <c r="M178" s="145"/>
    </row>
    <row r="179" spans="1:13" x14ac:dyDescent="0.15">
      <c r="A179" s="166">
        <v>45300</v>
      </c>
      <c r="B179" s="147"/>
      <c r="C179" s="148" t="s">
        <v>343</v>
      </c>
      <c r="D179" s="83" t="s">
        <v>75</v>
      </c>
      <c r="E179" s="103">
        <v>60</v>
      </c>
      <c r="F179" s="103" t="s">
        <v>355</v>
      </c>
      <c r="G179" s="141">
        <v>62</v>
      </c>
      <c r="H179" s="141">
        <v>4.0999999999999996</v>
      </c>
      <c r="I179" s="141">
        <v>2.9</v>
      </c>
      <c r="J179" s="141">
        <v>5.2</v>
      </c>
      <c r="K179" s="141">
        <v>110</v>
      </c>
      <c r="L179" s="141">
        <v>6</v>
      </c>
      <c r="M179" s="149">
        <v>0.8</v>
      </c>
    </row>
    <row r="180" spans="1:13" x14ac:dyDescent="0.15">
      <c r="A180" s="166">
        <f>A179</f>
        <v>45300</v>
      </c>
      <c r="B180" s="150">
        <f>A179</f>
        <v>45300</v>
      </c>
      <c r="C180" s="151" t="s">
        <v>344</v>
      </c>
      <c r="D180" s="81"/>
      <c r="E180" s="109"/>
      <c r="F180" s="109"/>
      <c r="G180" s="141"/>
      <c r="H180" s="141"/>
      <c r="I180" s="141"/>
      <c r="J180" s="141"/>
      <c r="K180" s="141"/>
      <c r="L180" s="141"/>
      <c r="M180" s="149"/>
    </row>
    <row r="181" spans="1:13" x14ac:dyDescent="0.15">
      <c r="A181" s="166">
        <v>45300</v>
      </c>
      <c r="B181" s="147" t="s">
        <v>345</v>
      </c>
      <c r="C181" s="151" t="s">
        <v>346</v>
      </c>
      <c r="D181" s="81" t="s">
        <v>76</v>
      </c>
      <c r="E181" s="109">
        <v>30</v>
      </c>
      <c r="F181" s="109" t="s">
        <v>355</v>
      </c>
      <c r="G181" s="141">
        <v>37</v>
      </c>
      <c r="H181" s="141">
        <v>1.1000000000000001</v>
      </c>
      <c r="I181" s="141">
        <v>1.7</v>
      </c>
      <c r="J181" s="141">
        <v>4.3</v>
      </c>
      <c r="K181" s="141">
        <v>78</v>
      </c>
      <c r="L181" s="141">
        <v>1</v>
      </c>
      <c r="M181" s="149">
        <v>0.4</v>
      </c>
    </row>
    <row r="182" spans="1:13" x14ac:dyDescent="0.15">
      <c r="A182" s="166">
        <v>45300</v>
      </c>
      <c r="B182" s="147" t="s">
        <v>347</v>
      </c>
      <c r="C182" s="151" t="s">
        <v>348</v>
      </c>
      <c r="D182" s="81" t="s">
        <v>77</v>
      </c>
      <c r="E182" s="109">
        <v>45</v>
      </c>
      <c r="F182" s="109" t="s">
        <v>355</v>
      </c>
      <c r="G182" s="141">
        <v>32</v>
      </c>
      <c r="H182" s="141">
        <v>0.5</v>
      </c>
      <c r="I182" s="141">
        <v>1.9</v>
      </c>
      <c r="J182" s="141">
        <v>3.6</v>
      </c>
      <c r="K182" s="141">
        <v>86</v>
      </c>
      <c r="L182" s="141">
        <v>9</v>
      </c>
      <c r="M182" s="149">
        <v>0.3</v>
      </c>
    </row>
    <row r="183" spans="1:13" x14ac:dyDescent="0.15">
      <c r="A183" s="166">
        <v>45300</v>
      </c>
      <c r="B183" s="147"/>
      <c r="C183" s="151" t="s">
        <v>349</v>
      </c>
      <c r="D183" s="81" t="s">
        <v>78</v>
      </c>
      <c r="E183" s="109">
        <v>15</v>
      </c>
      <c r="F183" s="109" t="s">
        <v>355</v>
      </c>
      <c r="G183" s="141">
        <v>3</v>
      </c>
      <c r="H183" s="141">
        <v>0.2</v>
      </c>
      <c r="I183" s="141">
        <v>0</v>
      </c>
      <c r="J183" s="141">
        <v>0.6</v>
      </c>
      <c r="K183" s="141">
        <v>38</v>
      </c>
      <c r="L183" s="141">
        <v>12</v>
      </c>
      <c r="M183" s="149">
        <v>0.1</v>
      </c>
    </row>
    <row r="184" spans="1:13" x14ac:dyDescent="0.15">
      <c r="A184" s="166">
        <f t="shared" ref="A184:A198" si="40">A183</f>
        <v>45300</v>
      </c>
      <c r="B184" s="147" t="s">
        <v>350</v>
      </c>
      <c r="C184" s="151"/>
      <c r="D184" s="124"/>
      <c r="E184" s="109"/>
      <c r="F184" s="109"/>
      <c r="G184" s="141"/>
      <c r="H184" s="141"/>
      <c r="I184" s="141"/>
      <c r="J184" s="141"/>
      <c r="K184" s="141"/>
      <c r="L184" s="141"/>
      <c r="M184" s="149"/>
    </row>
    <row r="185" spans="1:13" x14ac:dyDescent="0.15">
      <c r="A185" s="166">
        <v>45300</v>
      </c>
      <c r="B185" s="147" t="s">
        <v>351</v>
      </c>
      <c r="C185" s="151" t="s">
        <v>352</v>
      </c>
      <c r="D185" s="81" t="s">
        <v>294</v>
      </c>
      <c r="E185" s="109">
        <v>30</v>
      </c>
      <c r="F185" s="109" t="s">
        <v>355</v>
      </c>
      <c r="G185" s="141">
        <v>23</v>
      </c>
      <c r="H185" s="141">
        <v>0.7</v>
      </c>
      <c r="I185" s="141">
        <v>0.2</v>
      </c>
      <c r="J185" s="141">
        <v>5</v>
      </c>
      <c r="K185" s="141">
        <v>124</v>
      </c>
      <c r="L185" s="141">
        <v>6</v>
      </c>
      <c r="M185" s="149">
        <v>0.3</v>
      </c>
    </row>
    <row r="186" spans="1:13" x14ac:dyDescent="0.15">
      <c r="A186" s="166">
        <f t="shared" si="40"/>
        <v>45300</v>
      </c>
      <c r="B186" s="147"/>
      <c r="C186" s="151" t="s">
        <v>353</v>
      </c>
      <c r="D186" s="124"/>
      <c r="E186" s="109"/>
      <c r="F186" s="109"/>
      <c r="G186" s="141"/>
      <c r="H186" s="141"/>
      <c r="I186" s="141"/>
      <c r="J186" s="141"/>
      <c r="K186" s="141"/>
      <c r="L186" s="141"/>
      <c r="M186" s="149"/>
    </row>
    <row r="187" spans="1:13" ht="14.25" thickBot="1" x14ac:dyDescent="0.2">
      <c r="A187" s="153">
        <f t="shared" si="40"/>
        <v>45300</v>
      </c>
      <c r="B187" s="154"/>
      <c r="C187" s="155"/>
      <c r="D187" s="156">
        <v>0</v>
      </c>
      <c r="E187" s="116">
        <v>0</v>
      </c>
      <c r="F187" s="116">
        <v>0</v>
      </c>
      <c r="G187" s="157">
        <f>SUM(G179:G186)</f>
        <v>157</v>
      </c>
      <c r="H187" s="157">
        <f t="shared" ref="H187:M187" si="41">SUM(H179:H186)</f>
        <v>6.6</v>
      </c>
      <c r="I187" s="157">
        <f t="shared" si="41"/>
        <v>6.7</v>
      </c>
      <c r="J187" s="157">
        <f t="shared" si="41"/>
        <v>18.7</v>
      </c>
      <c r="K187" s="157">
        <f t="shared" si="41"/>
        <v>436</v>
      </c>
      <c r="L187" s="157">
        <f t="shared" si="41"/>
        <v>34</v>
      </c>
      <c r="M187" s="158">
        <f t="shared" si="41"/>
        <v>1.9000000000000004</v>
      </c>
    </row>
    <row r="188" spans="1:13" ht="14.25" thickBot="1" x14ac:dyDescent="0.2">
      <c r="A188" s="184"/>
      <c r="B188" s="185"/>
      <c r="C188" s="186"/>
      <c r="D188" s="182"/>
      <c r="E188" s="183"/>
      <c r="F188" s="183"/>
      <c r="G188" s="164">
        <f t="shared" ref="G188:M188" si="42">G178+(G187*1.3)</f>
        <v>490.1</v>
      </c>
      <c r="H188" s="164">
        <f t="shared" si="42"/>
        <v>12.879999999999999</v>
      </c>
      <c r="I188" s="164">
        <f t="shared" si="42"/>
        <v>9.2100000000000009</v>
      </c>
      <c r="J188" s="164">
        <f t="shared" si="42"/>
        <v>87.41</v>
      </c>
      <c r="K188" s="164">
        <f t="shared" si="42"/>
        <v>615.80000000000007</v>
      </c>
      <c r="L188" s="164">
        <f t="shared" si="42"/>
        <v>49.2</v>
      </c>
      <c r="M188" s="165">
        <f t="shared" si="42"/>
        <v>2.4700000000000006</v>
      </c>
    </row>
    <row r="189" spans="1:13" x14ac:dyDescent="0.15">
      <c r="A189" s="166">
        <f>A186</f>
        <v>45300</v>
      </c>
      <c r="B189" s="147"/>
      <c r="C189" s="187"/>
      <c r="D189" s="179" t="s">
        <v>389</v>
      </c>
      <c r="E189" s="120">
        <v>170</v>
      </c>
      <c r="F189" s="120" t="s">
        <v>355</v>
      </c>
      <c r="G189" s="144">
        <v>286</v>
      </c>
      <c r="H189" s="144">
        <v>4.3</v>
      </c>
      <c r="I189" s="144">
        <v>0.5</v>
      </c>
      <c r="J189" s="144">
        <v>63.1</v>
      </c>
      <c r="K189" s="144">
        <v>49</v>
      </c>
      <c r="L189" s="144">
        <v>5</v>
      </c>
      <c r="M189" s="145"/>
    </row>
    <row r="190" spans="1:13" x14ac:dyDescent="0.15">
      <c r="A190" s="146">
        <v>45300</v>
      </c>
      <c r="B190" s="188"/>
      <c r="C190" s="151" t="s">
        <v>343</v>
      </c>
      <c r="D190" s="85" t="s">
        <v>79</v>
      </c>
      <c r="E190" s="189">
        <v>60</v>
      </c>
      <c r="F190" s="190" t="s">
        <v>355</v>
      </c>
      <c r="G190" s="141">
        <v>86</v>
      </c>
      <c r="H190" s="141">
        <v>4.3</v>
      </c>
      <c r="I190" s="141">
        <v>2.8</v>
      </c>
      <c r="J190" s="141">
        <v>10.3</v>
      </c>
      <c r="K190" s="141">
        <v>94</v>
      </c>
      <c r="L190" s="141">
        <v>13</v>
      </c>
      <c r="M190" s="149">
        <v>0.7</v>
      </c>
    </row>
    <row r="191" spans="1:13" x14ac:dyDescent="0.15">
      <c r="A191" s="166">
        <f t="shared" si="40"/>
        <v>45300</v>
      </c>
      <c r="B191" s="150">
        <f>B180</f>
        <v>45300</v>
      </c>
      <c r="C191" s="151" t="s">
        <v>344</v>
      </c>
      <c r="D191" s="81"/>
      <c r="E191" s="109"/>
      <c r="F191" s="109"/>
      <c r="G191" s="141"/>
      <c r="H191" s="141"/>
      <c r="I191" s="141"/>
      <c r="J191" s="141"/>
      <c r="K191" s="141"/>
      <c r="L191" s="141"/>
      <c r="M191" s="149"/>
    </row>
    <row r="192" spans="1:13" x14ac:dyDescent="0.15">
      <c r="A192" s="166">
        <v>45300</v>
      </c>
      <c r="B192" s="147" t="s">
        <v>345</v>
      </c>
      <c r="C192" s="151" t="s">
        <v>346</v>
      </c>
      <c r="D192" s="81" t="s">
        <v>80</v>
      </c>
      <c r="E192" s="109">
        <v>2</v>
      </c>
      <c r="F192" s="109" t="s">
        <v>392</v>
      </c>
      <c r="G192" s="141">
        <v>86</v>
      </c>
      <c r="H192" s="141">
        <v>3.8</v>
      </c>
      <c r="I192" s="141">
        <v>5.6</v>
      </c>
      <c r="J192" s="141">
        <v>4.3</v>
      </c>
      <c r="K192" s="141">
        <v>65</v>
      </c>
      <c r="L192" s="141">
        <v>9</v>
      </c>
      <c r="M192" s="149">
        <v>0.8</v>
      </c>
    </row>
    <row r="193" spans="1:13" x14ac:dyDescent="0.15">
      <c r="A193" s="166">
        <v>45300</v>
      </c>
      <c r="B193" s="147" t="s">
        <v>347</v>
      </c>
      <c r="C193" s="151" t="s">
        <v>348</v>
      </c>
      <c r="D193" s="81" t="s">
        <v>81</v>
      </c>
      <c r="E193" s="109">
        <v>45</v>
      </c>
      <c r="F193" s="109" t="s">
        <v>355</v>
      </c>
      <c r="G193" s="141">
        <v>40</v>
      </c>
      <c r="H193" s="141">
        <v>0.9</v>
      </c>
      <c r="I193" s="141">
        <v>1.5</v>
      </c>
      <c r="J193" s="141">
        <v>5.9</v>
      </c>
      <c r="K193" s="141">
        <v>107</v>
      </c>
      <c r="L193" s="141">
        <v>7</v>
      </c>
      <c r="M193" s="149">
        <v>0.5</v>
      </c>
    </row>
    <row r="194" spans="1:13" x14ac:dyDescent="0.15">
      <c r="A194" s="166">
        <v>45300</v>
      </c>
      <c r="B194" s="147"/>
      <c r="C194" s="151" t="s">
        <v>349</v>
      </c>
      <c r="D194" s="81" t="s">
        <v>82</v>
      </c>
      <c r="E194" s="109">
        <v>15</v>
      </c>
      <c r="F194" s="109" t="s">
        <v>355</v>
      </c>
      <c r="G194" s="141">
        <v>10</v>
      </c>
      <c r="H194" s="141">
        <v>0.5</v>
      </c>
      <c r="I194" s="141">
        <v>0</v>
      </c>
      <c r="J194" s="141">
        <v>2</v>
      </c>
      <c r="K194" s="141">
        <v>10</v>
      </c>
      <c r="L194" s="141">
        <v>13</v>
      </c>
      <c r="M194" s="149">
        <v>0.2</v>
      </c>
    </row>
    <row r="195" spans="1:13" x14ac:dyDescent="0.15">
      <c r="A195" s="166">
        <f t="shared" si="40"/>
        <v>45300</v>
      </c>
      <c r="B195" s="147" t="s">
        <v>354</v>
      </c>
      <c r="C195" s="151"/>
      <c r="D195" s="124"/>
      <c r="E195" s="109"/>
      <c r="F195" s="109"/>
      <c r="G195" s="141"/>
      <c r="H195" s="141"/>
      <c r="I195" s="141"/>
      <c r="J195" s="141"/>
      <c r="K195" s="141"/>
      <c r="L195" s="141"/>
      <c r="M195" s="149"/>
    </row>
    <row r="196" spans="1:13" x14ac:dyDescent="0.15">
      <c r="A196" s="166">
        <v>45300</v>
      </c>
      <c r="B196" s="147" t="s">
        <v>351</v>
      </c>
      <c r="C196" s="151" t="s">
        <v>352</v>
      </c>
      <c r="D196" s="81" t="s">
        <v>265</v>
      </c>
      <c r="E196" s="109">
        <v>30</v>
      </c>
      <c r="F196" s="109" t="s">
        <v>355</v>
      </c>
      <c r="G196" s="141">
        <v>35</v>
      </c>
      <c r="H196" s="141">
        <v>0.7</v>
      </c>
      <c r="I196" s="141">
        <v>1</v>
      </c>
      <c r="J196" s="141">
        <v>5.9</v>
      </c>
      <c r="K196" s="141">
        <v>20</v>
      </c>
      <c r="L196" s="141">
        <v>8</v>
      </c>
      <c r="M196" s="149">
        <v>0.6</v>
      </c>
    </row>
    <row r="197" spans="1:13" x14ac:dyDescent="0.15">
      <c r="A197" s="166">
        <f t="shared" si="40"/>
        <v>45300</v>
      </c>
      <c r="B197" s="147"/>
      <c r="C197" s="151" t="s">
        <v>353</v>
      </c>
      <c r="D197" s="124"/>
      <c r="E197" s="109"/>
      <c r="F197" s="109"/>
      <c r="G197" s="141"/>
      <c r="H197" s="141"/>
      <c r="I197" s="141"/>
      <c r="J197" s="141"/>
      <c r="K197" s="141"/>
      <c r="L197" s="141"/>
      <c r="M197" s="149"/>
    </row>
    <row r="198" spans="1:13" ht="14.25" thickBot="1" x14ac:dyDescent="0.2">
      <c r="A198" s="170">
        <f t="shared" si="40"/>
        <v>45300</v>
      </c>
      <c r="B198" s="147"/>
      <c r="C198" s="173"/>
      <c r="D198" s="174"/>
      <c r="E198" s="175"/>
      <c r="F198" s="175"/>
      <c r="G198" s="157">
        <f>SUM(G190:G197)</f>
        <v>257</v>
      </c>
      <c r="H198" s="157">
        <f t="shared" ref="H198:M198" si="43">SUM(H190:H197)</f>
        <v>10.199999999999999</v>
      </c>
      <c r="I198" s="157">
        <f t="shared" si="43"/>
        <v>10.899999999999999</v>
      </c>
      <c r="J198" s="157">
        <f t="shared" si="43"/>
        <v>28.4</v>
      </c>
      <c r="K198" s="157">
        <f t="shared" si="43"/>
        <v>296</v>
      </c>
      <c r="L198" s="157">
        <f t="shared" si="43"/>
        <v>50</v>
      </c>
      <c r="M198" s="158">
        <f t="shared" si="43"/>
        <v>2.8000000000000003</v>
      </c>
    </row>
    <row r="199" spans="1:13" ht="14.25" thickBot="1" x14ac:dyDescent="0.2">
      <c r="A199" s="184"/>
      <c r="B199" s="185"/>
      <c r="C199" s="186"/>
      <c r="D199" s="182"/>
      <c r="E199" s="183"/>
      <c r="F199" s="183"/>
      <c r="G199" s="164">
        <f t="shared" ref="G199:M199" si="44">G189+(G198*1.3)</f>
        <v>620.1</v>
      </c>
      <c r="H199" s="164">
        <f t="shared" si="44"/>
        <v>17.559999999999999</v>
      </c>
      <c r="I199" s="164">
        <f t="shared" si="44"/>
        <v>14.669999999999998</v>
      </c>
      <c r="J199" s="164">
        <f t="shared" si="44"/>
        <v>100.02000000000001</v>
      </c>
      <c r="K199" s="164">
        <f t="shared" si="44"/>
        <v>433.8</v>
      </c>
      <c r="L199" s="164">
        <f t="shared" si="44"/>
        <v>70</v>
      </c>
      <c r="M199" s="165">
        <f t="shared" si="44"/>
        <v>3.6400000000000006</v>
      </c>
    </row>
    <row r="200" spans="1:13" x14ac:dyDescent="0.15">
      <c r="A200" s="171">
        <f>A198+1</f>
        <v>45301</v>
      </c>
      <c r="B200" s="177"/>
      <c r="C200" s="178"/>
      <c r="D200" s="179" t="s">
        <v>389</v>
      </c>
      <c r="E200" s="120">
        <v>170</v>
      </c>
      <c r="F200" s="120" t="s">
        <v>355</v>
      </c>
      <c r="G200" s="144">
        <v>286</v>
      </c>
      <c r="H200" s="144">
        <v>4.3</v>
      </c>
      <c r="I200" s="144">
        <v>0.5</v>
      </c>
      <c r="J200" s="144">
        <v>63.1</v>
      </c>
      <c r="K200" s="144">
        <v>49</v>
      </c>
      <c r="L200" s="144">
        <v>5</v>
      </c>
      <c r="M200" s="145"/>
    </row>
    <row r="201" spans="1:13" x14ac:dyDescent="0.15">
      <c r="A201" s="166">
        <v>45301</v>
      </c>
      <c r="B201" s="147"/>
      <c r="C201" s="148" t="s">
        <v>343</v>
      </c>
      <c r="D201" s="83" t="s">
        <v>83</v>
      </c>
      <c r="E201" s="103">
        <v>60</v>
      </c>
      <c r="F201" s="103" t="s">
        <v>355</v>
      </c>
      <c r="G201" s="141">
        <v>74</v>
      </c>
      <c r="H201" s="141">
        <v>4.4000000000000004</v>
      </c>
      <c r="I201" s="141">
        <v>5.2</v>
      </c>
      <c r="J201" s="141">
        <v>2.6</v>
      </c>
      <c r="K201" s="141">
        <v>76</v>
      </c>
      <c r="L201" s="141">
        <v>11</v>
      </c>
      <c r="M201" s="149">
        <v>0.8</v>
      </c>
    </row>
    <row r="202" spans="1:13" x14ac:dyDescent="0.15">
      <c r="A202" s="146">
        <f>A201</f>
        <v>45301</v>
      </c>
      <c r="B202" s="150">
        <f>A201</f>
        <v>45301</v>
      </c>
      <c r="C202" s="151" t="s">
        <v>344</v>
      </c>
      <c r="D202" s="81"/>
      <c r="E202" s="109"/>
      <c r="F202" s="109"/>
      <c r="G202" s="141"/>
      <c r="H202" s="141"/>
      <c r="I202" s="141"/>
      <c r="J202" s="141"/>
      <c r="K202" s="141"/>
      <c r="L202" s="141"/>
      <c r="M202" s="149"/>
    </row>
    <row r="203" spans="1:13" x14ac:dyDescent="0.15">
      <c r="A203" s="146">
        <v>45301</v>
      </c>
      <c r="B203" s="147" t="s">
        <v>345</v>
      </c>
      <c r="C203" s="151" t="s">
        <v>346</v>
      </c>
      <c r="D203" s="81" t="s">
        <v>84</v>
      </c>
      <c r="E203" s="109">
        <v>30</v>
      </c>
      <c r="F203" s="109" t="s">
        <v>355</v>
      </c>
      <c r="G203" s="141">
        <v>15</v>
      </c>
      <c r="H203" s="141">
        <v>0.8</v>
      </c>
      <c r="I203" s="141">
        <v>0.8</v>
      </c>
      <c r="J203" s="141">
        <v>1.4</v>
      </c>
      <c r="K203" s="141">
        <v>133</v>
      </c>
      <c r="L203" s="141">
        <v>49</v>
      </c>
      <c r="M203" s="149">
        <v>0.3</v>
      </c>
    </row>
    <row r="204" spans="1:13" x14ac:dyDescent="0.15">
      <c r="A204" s="146">
        <v>45301</v>
      </c>
      <c r="B204" s="147" t="s">
        <v>347</v>
      </c>
      <c r="C204" s="151" t="s">
        <v>348</v>
      </c>
      <c r="D204" s="81" t="s">
        <v>85</v>
      </c>
      <c r="E204" s="109">
        <v>45</v>
      </c>
      <c r="F204" s="109" t="s">
        <v>355</v>
      </c>
      <c r="G204" s="141">
        <v>50</v>
      </c>
      <c r="H204" s="141">
        <v>2.5</v>
      </c>
      <c r="I204" s="141">
        <v>1.8</v>
      </c>
      <c r="J204" s="141">
        <v>5.5</v>
      </c>
      <c r="K204" s="141">
        <v>114</v>
      </c>
      <c r="L204" s="141">
        <v>13</v>
      </c>
      <c r="M204" s="149">
        <v>0.4</v>
      </c>
    </row>
    <row r="205" spans="1:13" x14ac:dyDescent="0.15">
      <c r="A205" s="146">
        <v>45301</v>
      </c>
      <c r="B205" s="147"/>
      <c r="C205" s="151" t="s">
        <v>349</v>
      </c>
      <c r="D205" s="81" t="s">
        <v>86</v>
      </c>
      <c r="E205" s="109">
        <v>15</v>
      </c>
      <c r="F205" s="109" t="s">
        <v>355</v>
      </c>
      <c r="G205" s="141">
        <v>5</v>
      </c>
      <c r="H205" s="141">
        <v>0.4</v>
      </c>
      <c r="I205" s="141">
        <v>0</v>
      </c>
      <c r="J205" s="141">
        <v>0.8</v>
      </c>
      <c r="K205" s="141">
        <v>30</v>
      </c>
      <c r="L205" s="141">
        <v>4</v>
      </c>
      <c r="M205" s="149">
        <v>0.2</v>
      </c>
    </row>
    <row r="206" spans="1:13" x14ac:dyDescent="0.15">
      <c r="A206" s="146">
        <f t="shared" ref="A206:A220" si="45">A205</f>
        <v>45301</v>
      </c>
      <c r="B206" s="147" t="s">
        <v>350</v>
      </c>
      <c r="C206" s="151"/>
      <c r="D206" s="124"/>
      <c r="E206" s="109"/>
      <c r="F206" s="109"/>
      <c r="G206" s="141"/>
      <c r="H206" s="141"/>
      <c r="I206" s="141"/>
      <c r="J206" s="141"/>
      <c r="K206" s="141"/>
      <c r="L206" s="141"/>
      <c r="M206" s="149"/>
    </row>
    <row r="207" spans="1:13" x14ac:dyDescent="0.15">
      <c r="A207" s="146">
        <v>45301</v>
      </c>
      <c r="B207" s="147" t="s">
        <v>351</v>
      </c>
      <c r="C207" s="151" t="s">
        <v>352</v>
      </c>
      <c r="D207" s="81" t="s">
        <v>295</v>
      </c>
      <c r="E207" s="109">
        <v>30</v>
      </c>
      <c r="F207" s="109" t="s">
        <v>355</v>
      </c>
      <c r="G207" s="141">
        <v>48</v>
      </c>
      <c r="H207" s="141">
        <v>2</v>
      </c>
      <c r="I207" s="141">
        <v>1.9</v>
      </c>
      <c r="J207" s="141">
        <v>7.6</v>
      </c>
      <c r="K207" s="141">
        <v>281</v>
      </c>
      <c r="L207" s="141">
        <v>33</v>
      </c>
      <c r="M207" s="149">
        <v>1</v>
      </c>
    </row>
    <row r="208" spans="1:13" x14ac:dyDescent="0.15">
      <c r="A208" s="146">
        <f t="shared" si="45"/>
        <v>45301</v>
      </c>
      <c r="B208" s="147"/>
      <c r="C208" s="151" t="s">
        <v>353</v>
      </c>
      <c r="D208" s="124"/>
      <c r="E208" s="109"/>
      <c r="F208" s="109"/>
      <c r="G208" s="141"/>
      <c r="H208" s="141"/>
      <c r="I208" s="141"/>
      <c r="J208" s="141"/>
      <c r="K208" s="141"/>
      <c r="L208" s="141"/>
      <c r="M208" s="149"/>
    </row>
    <row r="209" spans="1:13" ht="14.25" thickBot="1" x14ac:dyDescent="0.2">
      <c r="A209" s="153">
        <f t="shared" si="45"/>
        <v>45301</v>
      </c>
      <c r="B209" s="154"/>
      <c r="C209" s="155"/>
      <c r="D209" s="156"/>
      <c r="E209" s="116"/>
      <c r="F209" s="116"/>
      <c r="G209" s="157">
        <f>SUM(G201:G208)</f>
        <v>192</v>
      </c>
      <c r="H209" s="157">
        <f t="shared" ref="H209:M209" si="46">SUM(H201:H208)</f>
        <v>10.1</v>
      </c>
      <c r="I209" s="157">
        <f t="shared" si="46"/>
        <v>9.6999999999999993</v>
      </c>
      <c r="J209" s="157">
        <f t="shared" si="46"/>
        <v>17.899999999999999</v>
      </c>
      <c r="K209" s="157">
        <f t="shared" si="46"/>
        <v>634</v>
      </c>
      <c r="L209" s="157">
        <f t="shared" si="46"/>
        <v>110</v>
      </c>
      <c r="M209" s="158">
        <f t="shared" si="46"/>
        <v>2.7</v>
      </c>
    </row>
    <row r="210" spans="1:13" ht="14.25" thickBot="1" x14ac:dyDescent="0.2">
      <c r="A210" s="159"/>
      <c r="B210" s="180"/>
      <c r="C210" s="181"/>
      <c r="D210" s="182"/>
      <c r="E210" s="183"/>
      <c r="F210" s="183"/>
      <c r="G210" s="164">
        <f t="shared" ref="G210:M210" si="47">G200+(G209*1.3)</f>
        <v>535.6</v>
      </c>
      <c r="H210" s="164">
        <f t="shared" si="47"/>
        <v>17.43</v>
      </c>
      <c r="I210" s="164">
        <f t="shared" si="47"/>
        <v>13.11</v>
      </c>
      <c r="J210" s="164">
        <f t="shared" si="47"/>
        <v>86.37</v>
      </c>
      <c r="K210" s="164">
        <f t="shared" si="47"/>
        <v>873.2</v>
      </c>
      <c r="L210" s="164">
        <f t="shared" si="47"/>
        <v>148</v>
      </c>
      <c r="M210" s="165">
        <f t="shared" si="47"/>
        <v>3.5100000000000002</v>
      </c>
    </row>
    <row r="211" spans="1:13" x14ac:dyDescent="0.15">
      <c r="A211" s="166">
        <f>A208</f>
        <v>45301</v>
      </c>
      <c r="B211" s="177"/>
      <c r="C211" s="178"/>
      <c r="D211" s="179" t="s">
        <v>389</v>
      </c>
      <c r="E211" s="120">
        <v>170</v>
      </c>
      <c r="F211" s="120" t="s">
        <v>355</v>
      </c>
      <c r="G211" s="144">
        <v>286</v>
      </c>
      <c r="H211" s="144">
        <v>4.3</v>
      </c>
      <c r="I211" s="144">
        <v>0.5</v>
      </c>
      <c r="J211" s="144">
        <v>63.1</v>
      </c>
      <c r="K211" s="144">
        <v>49</v>
      </c>
      <c r="L211" s="144">
        <v>5</v>
      </c>
      <c r="M211" s="145"/>
    </row>
    <row r="212" spans="1:13" x14ac:dyDescent="0.15">
      <c r="A212" s="166">
        <v>45301</v>
      </c>
      <c r="B212" s="147"/>
      <c r="C212" s="148" t="s">
        <v>343</v>
      </c>
      <c r="D212" s="83" t="s">
        <v>87</v>
      </c>
      <c r="E212" s="103">
        <v>2</v>
      </c>
      <c r="F212" s="103" t="s">
        <v>392</v>
      </c>
      <c r="G212" s="141">
        <v>99</v>
      </c>
      <c r="H212" s="141">
        <v>4.7</v>
      </c>
      <c r="I212" s="141">
        <v>4.3</v>
      </c>
      <c r="J212" s="141">
        <v>10.4</v>
      </c>
      <c r="K212" s="141">
        <v>140</v>
      </c>
      <c r="L212" s="141">
        <v>15</v>
      </c>
      <c r="M212" s="149">
        <v>0.7</v>
      </c>
    </row>
    <row r="213" spans="1:13" x14ac:dyDescent="0.15">
      <c r="A213" s="146">
        <v>45301</v>
      </c>
      <c r="B213" s="150">
        <f>B202</f>
        <v>45301</v>
      </c>
      <c r="C213" s="151" t="s">
        <v>344</v>
      </c>
      <c r="D213" s="124" t="s">
        <v>88</v>
      </c>
      <c r="E213" s="109">
        <v>10</v>
      </c>
      <c r="F213" s="109" t="s">
        <v>355</v>
      </c>
      <c r="G213" s="141">
        <v>10</v>
      </c>
      <c r="H213" s="141">
        <v>0.2</v>
      </c>
      <c r="I213" s="141">
        <v>0.3</v>
      </c>
      <c r="J213" s="141">
        <v>1.7</v>
      </c>
      <c r="K213" s="141">
        <v>33</v>
      </c>
      <c r="L213" s="141">
        <v>0</v>
      </c>
      <c r="M213" s="149">
        <v>0</v>
      </c>
    </row>
    <row r="214" spans="1:13" x14ac:dyDescent="0.15">
      <c r="A214" s="146">
        <v>45301</v>
      </c>
      <c r="B214" s="147" t="s">
        <v>345</v>
      </c>
      <c r="C214" s="151" t="s">
        <v>346</v>
      </c>
      <c r="D214" s="81" t="s">
        <v>89</v>
      </c>
      <c r="E214" s="109">
        <v>30</v>
      </c>
      <c r="F214" s="109" t="s">
        <v>355</v>
      </c>
      <c r="G214" s="141">
        <v>8</v>
      </c>
      <c r="H214" s="141">
        <v>0.4</v>
      </c>
      <c r="I214" s="141">
        <v>0.2</v>
      </c>
      <c r="J214" s="141">
        <v>1.2</v>
      </c>
      <c r="K214" s="141">
        <v>61</v>
      </c>
      <c r="L214" s="141">
        <v>11</v>
      </c>
      <c r="M214" s="149">
        <v>0</v>
      </c>
    </row>
    <row r="215" spans="1:13" x14ac:dyDescent="0.15">
      <c r="A215" s="146">
        <v>45301</v>
      </c>
      <c r="B215" s="147" t="s">
        <v>347</v>
      </c>
      <c r="C215" s="151" t="s">
        <v>348</v>
      </c>
      <c r="D215" s="81" t="s">
        <v>90</v>
      </c>
      <c r="E215" s="109">
        <v>45</v>
      </c>
      <c r="F215" s="109" t="s">
        <v>355</v>
      </c>
      <c r="G215" s="141">
        <v>17</v>
      </c>
      <c r="H215" s="141">
        <v>1.3</v>
      </c>
      <c r="I215" s="141">
        <v>0.2</v>
      </c>
      <c r="J215" s="141">
        <v>3.1</v>
      </c>
      <c r="K215" s="141">
        <v>65</v>
      </c>
      <c r="L215" s="141">
        <v>9</v>
      </c>
      <c r="M215" s="149">
        <v>0.3</v>
      </c>
    </row>
    <row r="216" spans="1:13" x14ac:dyDescent="0.15">
      <c r="A216" s="146">
        <v>45301</v>
      </c>
      <c r="B216" s="147"/>
      <c r="C216" s="151" t="s">
        <v>349</v>
      </c>
      <c r="D216" s="81" t="s">
        <v>91</v>
      </c>
      <c r="E216" s="109">
        <v>15</v>
      </c>
      <c r="F216" s="109" t="s">
        <v>355</v>
      </c>
      <c r="G216" s="141">
        <v>8</v>
      </c>
      <c r="H216" s="141">
        <v>0.4</v>
      </c>
      <c r="I216" s="141">
        <v>0.2</v>
      </c>
      <c r="J216" s="141">
        <v>1.2</v>
      </c>
      <c r="K216" s="141">
        <v>25</v>
      </c>
      <c r="L216" s="141">
        <v>2</v>
      </c>
      <c r="M216" s="149">
        <v>0.3</v>
      </c>
    </row>
    <row r="217" spans="1:13" x14ac:dyDescent="0.15">
      <c r="A217" s="146">
        <f t="shared" si="45"/>
        <v>45301</v>
      </c>
      <c r="B217" s="147" t="s">
        <v>354</v>
      </c>
      <c r="C217" s="151"/>
      <c r="D217" s="124"/>
      <c r="E217" s="109"/>
      <c r="F217" s="109"/>
      <c r="G217" s="141"/>
      <c r="H217" s="141"/>
      <c r="I217" s="141"/>
      <c r="J217" s="141"/>
      <c r="K217" s="141"/>
      <c r="L217" s="141"/>
      <c r="M217" s="149"/>
    </row>
    <row r="218" spans="1:13" x14ac:dyDescent="0.15">
      <c r="A218" s="146">
        <v>45301</v>
      </c>
      <c r="B218" s="147" t="s">
        <v>351</v>
      </c>
      <c r="C218" s="151" t="s">
        <v>352</v>
      </c>
      <c r="D218" s="81" t="s">
        <v>296</v>
      </c>
      <c r="E218" s="109">
        <v>30</v>
      </c>
      <c r="F218" s="109" t="s">
        <v>355</v>
      </c>
      <c r="G218" s="141">
        <v>33</v>
      </c>
      <c r="H218" s="141">
        <v>1.5</v>
      </c>
      <c r="I218" s="141">
        <v>1</v>
      </c>
      <c r="J218" s="141">
        <v>4.2</v>
      </c>
      <c r="K218" s="141">
        <v>94</v>
      </c>
      <c r="L218" s="141">
        <v>24</v>
      </c>
      <c r="M218" s="149">
        <v>0.7</v>
      </c>
    </row>
    <row r="219" spans="1:13" x14ac:dyDescent="0.15">
      <c r="A219" s="146">
        <f t="shared" si="45"/>
        <v>45301</v>
      </c>
      <c r="B219" s="147"/>
      <c r="C219" s="151" t="s">
        <v>353</v>
      </c>
      <c r="D219" s="124"/>
      <c r="E219" s="109"/>
      <c r="F219" s="109"/>
      <c r="G219" s="141"/>
      <c r="H219" s="141"/>
      <c r="I219" s="141"/>
      <c r="J219" s="141"/>
      <c r="K219" s="141"/>
      <c r="L219" s="141"/>
      <c r="M219" s="149"/>
    </row>
    <row r="220" spans="1:13" ht="14.25" thickBot="1" x14ac:dyDescent="0.2">
      <c r="A220" s="153">
        <f t="shared" si="45"/>
        <v>45301</v>
      </c>
      <c r="B220" s="154"/>
      <c r="C220" s="155"/>
      <c r="D220" s="156"/>
      <c r="E220" s="116"/>
      <c r="F220" s="116"/>
      <c r="G220" s="157">
        <f>SUM(G212:G219)</f>
        <v>175</v>
      </c>
      <c r="H220" s="157">
        <f t="shared" ref="H220:M220" si="48">SUM(H212:H219)</f>
        <v>8.5</v>
      </c>
      <c r="I220" s="157">
        <f t="shared" si="48"/>
        <v>6.2</v>
      </c>
      <c r="J220" s="157">
        <f t="shared" si="48"/>
        <v>21.799999999999997</v>
      </c>
      <c r="K220" s="157">
        <f t="shared" si="48"/>
        <v>418</v>
      </c>
      <c r="L220" s="157">
        <f t="shared" si="48"/>
        <v>61</v>
      </c>
      <c r="M220" s="158">
        <f t="shared" si="48"/>
        <v>2</v>
      </c>
    </row>
    <row r="221" spans="1:13" ht="14.25" thickBot="1" x14ac:dyDescent="0.2">
      <c r="A221" s="191"/>
      <c r="B221" s="180"/>
      <c r="C221" s="181"/>
      <c r="D221" s="182"/>
      <c r="E221" s="183"/>
      <c r="F221" s="183"/>
      <c r="G221" s="164">
        <f t="shared" ref="G221:M221" si="49">G211+(G220*1.3)</f>
        <v>513.5</v>
      </c>
      <c r="H221" s="164">
        <f t="shared" si="49"/>
        <v>15.350000000000001</v>
      </c>
      <c r="I221" s="164">
        <f t="shared" si="49"/>
        <v>8.56</v>
      </c>
      <c r="J221" s="164">
        <f t="shared" si="49"/>
        <v>91.44</v>
      </c>
      <c r="K221" s="164">
        <f t="shared" si="49"/>
        <v>592.4</v>
      </c>
      <c r="L221" s="164">
        <f t="shared" si="49"/>
        <v>84.3</v>
      </c>
      <c r="M221" s="165">
        <f t="shared" si="49"/>
        <v>2.6</v>
      </c>
    </row>
    <row r="222" spans="1:13" x14ac:dyDescent="0.15">
      <c r="A222" s="171">
        <f>A220+1</f>
        <v>45302</v>
      </c>
      <c r="B222" s="177"/>
      <c r="C222" s="178"/>
      <c r="D222" s="179" t="s">
        <v>389</v>
      </c>
      <c r="E222" s="120">
        <v>170</v>
      </c>
      <c r="F222" s="120" t="s">
        <v>355</v>
      </c>
      <c r="G222" s="144">
        <v>286</v>
      </c>
      <c r="H222" s="144">
        <v>4.3</v>
      </c>
      <c r="I222" s="144">
        <v>0.5</v>
      </c>
      <c r="J222" s="144">
        <v>63.1</v>
      </c>
      <c r="K222" s="144">
        <v>49</v>
      </c>
      <c r="L222" s="144">
        <v>5</v>
      </c>
      <c r="M222" s="145"/>
    </row>
    <row r="223" spans="1:13" x14ac:dyDescent="0.15">
      <c r="A223" s="166">
        <v>45302</v>
      </c>
      <c r="B223" s="147"/>
      <c r="C223" s="148" t="s">
        <v>343</v>
      </c>
      <c r="D223" s="83" t="s">
        <v>92</v>
      </c>
      <c r="E223" s="103">
        <v>60</v>
      </c>
      <c r="F223" s="103" t="s">
        <v>355</v>
      </c>
      <c r="G223" s="141">
        <v>47</v>
      </c>
      <c r="H223" s="141">
        <v>3.1</v>
      </c>
      <c r="I223" s="141">
        <v>1.9</v>
      </c>
      <c r="J223" s="141">
        <v>4.9000000000000004</v>
      </c>
      <c r="K223" s="141">
        <v>101</v>
      </c>
      <c r="L223" s="141">
        <v>11</v>
      </c>
      <c r="M223" s="149">
        <v>0.4</v>
      </c>
    </row>
    <row r="224" spans="1:13" x14ac:dyDescent="0.15">
      <c r="A224" s="146">
        <f>A223</f>
        <v>45302</v>
      </c>
      <c r="B224" s="150">
        <f>A223</f>
        <v>45302</v>
      </c>
      <c r="C224" s="151" t="s">
        <v>344</v>
      </c>
      <c r="D224" s="81"/>
      <c r="E224" s="109"/>
      <c r="F224" s="109"/>
      <c r="G224" s="141"/>
      <c r="H224" s="141"/>
      <c r="I224" s="141"/>
      <c r="J224" s="141"/>
      <c r="K224" s="141"/>
      <c r="L224" s="141"/>
      <c r="M224" s="149"/>
    </row>
    <row r="225" spans="1:13" x14ac:dyDescent="0.15">
      <c r="A225" s="146">
        <v>45302</v>
      </c>
      <c r="B225" s="147" t="s">
        <v>345</v>
      </c>
      <c r="C225" s="151" t="s">
        <v>346</v>
      </c>
      <c r="D225" s="81" t="s">
        <v>93</v>
      </c>
      <c r="E225" s="109">
        <v>30</v>
      </c>
      <c r="F225" s="109" t="s">
        <v>355</v>
      </c>
      <c r="G225" s="141">
        <v>11</v>
      </c>
      <c r="H225" s="141">
        <v>1.2</v>
      </c>
      <c r="I225" s="141">
        <v>0.1</v>
      </c>
      <c r="J225" s="141">
        <v>1.6</v>
      </c>
      <c r="K225" s="141">
        <v>66</v>
      </c>
      <c r="L225" s="141">
        <v>27</v>
      </c>
      <c r="M225" s="149">
        <v>0.4</v>
      </c>
    </row>
    <row r="226" spans="1:13" x14ac:dyDescent="0.15">
      <c r="A226" s="146">
        <v>45302</v>
      </c>
      <c r="B226" s="147" t="s">
        <v>347</v>
      </c>
      <c r="C226" s="151" t="s">
        <v>348</v>
      </c>
      <c r="D226" s="81" t="s">
        <v>94</v>
      </c>
      <c r="E226" s="109">
        <v>45</v>
      </c>
      <c r="F226" s="109" t="s">
        <v>355</v>
      </c>
      <c r="G226" s="141">
        <v>52</v>
      </c>
      <c r="H226" s="141">
        <v>0.9</v>
      </c>
      <c r="I226" s="141">
        <v>0.1</v>
      </c>
      <c r="J226" s="141">
        <v>11.7</v>
      </c>
      <c r="K226" s="141">
        <v>178</v>
      </c>
      <c r="L226" s="141">
        <v>6</v>
      </c>
      <c r="M226" s="149">
        <v>0.2</v>
      </c>
    </row>
    <row r="227" spans="1:13" x14ac:dyDescent="0.15">
      <c r="A227" s="146">
        <v>45302</v>
      </c>
      <c r="B227" s="147"/>
      <c r="C227" s="151" t="s">
        <v>349</v>
      </c>
      <c r="D227" s="81" t="s">
        <v>95</v>
      </c>
      <c r="E227" s="109">
        <v>15</v>
      </c>
      <c r="F227" s="109" t="s">
        <v>355</v>
      </c>
      <c r="G227" s="141">
        <v>10</v>
      </c>
      <c r="H227" s="141">
        <v>0.3</v>
      </c>
      <c r="I227" s="141">
        <v>0.2</v>
      </c>
      <c r="J227" s="141">
        <v>1.9</v>
      </c>
      <c r="K227" s="141">
        <v>28</v>
      </c>
      <c r="L227" s="141">
        <v>3</v>
      </c>
      <c r="M227" s="149">
        <v>0.1</v>
      </c>
    </row>
    <row r="228" spans="1:13" x14ac:dyDescent="0.15">
      <c r="A228" s="146">
        <f t="shared" ref="A228:A242" si="50">A227</f>
        <v>45302</v>
      </c>
      <c r="B228" s="147" t="s">
        <v>350</v>
      </c>
      <c r="C228" s="151"/>
      <c r="D228" s="124"/>
      <c r="E228" s="109"/>
      <c r="F228" s="109"/>
      <c r="G228" s="141"/>
      <c r="H228" s="141"/>
      <c r="I228" s="141"/>
      <c r="J228" s="141"/>
      <c r="K228" s="141"/>
      <c r="L228" s="141"/>
      <c r="M228" s="149"/>
    </row>
    <row r="229" spans="1:13" x14ac:dyDescent="0.15">
      <c r="A229" s="146">
        <v>45302</v>
      </c>
      <c r="B229" s="147" t="s">
        <v>351</v>
      </c>
      <c r="C229" s="151" t="s">
        <v>352</v>
      </c>
      <c r="D229" s="84" t="s">
        <v>297</v>
      </c>
      <c r="E229" s="109">
        <v>1</v>
      </c>
      <c r="F229" s="109" t="s">
        <v>394</v>
      </c>
      <c r="G229" s="141">
        <v>26</v>
      </c>
      <c r="H229" s="141">
        <v>1.6</v>
      </c>
      <c r="I229" s="141">
        <v>0.7</v>
      </c>
      <c r="J229" s="141">
        <v>3.2</v>
      </c>
      <c r="K229" s="141">
        <v>43</v>
      </c>
      <c r="L229" s="141">
        <v>7</v>
      </c>
      <c r="M229" s="149">
        <v>0.3</v>
      </c>
    </row>
    <row r="230" spans="1:13" x14ac:dyDescent="0.15">
      <c r="A230" s="146">
        <f t="shared" si="50"/>
        <v>45302</v>
      </c>
      <c r="B230" s="147"/>
      <c r="C230" s="151" t="s">
        <v>353</v>
      </c>
      <c r="D230" s="124"/>
      <c r="E230" s="109"/>
      <c r="F230" s="109"/>
      <c r="G230" s="141"/>
      <c r="H230" s="141"/>
      <c r="I230" s="141"/>
      <c r="J230" s="141"/>
      <c r="K230" s="141"/>
      <c r="L230" s="141"/>
      <c r="M230" s="149"/>
    </row>
    <row r="231" spans="1:13" ht="14.25" thickBot="1" x14ac:dyDescent="0.2">
      <c r="A231" s="153">
        <f t="shared" si="50"/>
        <v>45302</v>
      </c>
      <c r="B231" s="154"/>
      <c r="C231" s="155"/>
      <c r="D231" s="156"/>
      <c r="E231" s="116"/>
      <c r="F231" s="116"/>
      <c r="G231" s="157">
        <f>SUM(G223:G230)</f>
        <v>146</v>
      </c>
      <c r="H231" s="157">
        <f t="shared" ref="H231:M231" si="51">SUM(H223:H230)</f>
        <v>7.1</v>
      </c>
      <c r="I231" s="157">
        <f t="shared" si="51"/>
        <v>3</v>
      </c>
      <c r="J231" s="157">
        <f t="shared" si="51"/>
        <v>23.299999999999997</v>
      </c>
      <c r="K231" s="157">
        <f t="shared" si="51"/>
        <v>416</v>
      </c>
      <c r="L231" s="157">
        <f t="shared" si="51"/>
        <v>54</v>
      </c>
      <c r="M231" s="158">
        <f t="shared" si="51"/>
        <v>1.4000000000000001</v>
      </c>
    </row>
    <row r="232" spans="1:13" ht="14.25" thickBot="1" x14ac:dyDescent="0.2">
      <c r="A232" s="159"/>
      <c r="B232" s="180"/>
      <c r="C232" s="181"/>
      <c r="D232" s="182"/>
      <c r="E232" s="183"/>
      <c r="F232" s="183"/>
      <c r="G232" s="164">
        <f t="shared" ref="G232:M232" si="52">G222+(G231*1.3)</f>
        <v>475.8</v>
      </c>
      <c r="H232" s="164">
        <f t="shared" si="52"/>
        <v>13.530000000000001</v>
      </c>
      <c r="I232" s="164">
        <f t="shared" si="52"/>
        <v>4.4000000000000004</v>
      </c>
      <c r="J232" s="164">
        <f t="shared" si="52"/>
        <v>93.39</v>
      </c>
      <c r="K232" s="164">
        <f t="shared" si="52"/>
        <v>589.80000000000007</v>
      </c>
      <c r="L232" s="164">
        <f t="shared" si="52"/>
        <v>75.2</v>
      </c>
      <c r="M232" s="165">
        <f t="shared" si="52"/>
        <v>1.8200000000000003</v>
      </c>
    </row>
    <row r="233" spans="1:13" x14ac:dyDescent="0.15">
      <c r="A233" s="166">
        <f>A230</f>
        <v>45302</v>
      </c>
      <c r="B233" s="177"/>
      <c r="C233" s="178"/>
      <c r="D233" s="179" t="s">
        <v>389</v>
      </c>
      <c r="E233" s="120">
        <v>170</v>
      </c>
      <c r="F233" s="120" t="s">
        <v>355</v>
      </c>
      <c r="G233" s="144">
        <v>286</v>
      </c>
      <c r="H233" s="144">
        <v>4.3</v>
      </c>
      <c r="I233" s="144">
        <v>0.5</v>
      </c>
      <c r="J233" s="144">
        <v>63.1</v>
      </c>
      <c r="K233" s="144">
        <v>49</v>
      </c>
      <c r="L233" s="144">
        <v>5</v>
      </c>
      <c r="M233" s="145"/>
    </row>
    <row r="234" spans="1:13" x14ac:dyDescent="0.15">
      <c r="A234" s="166">
        <v>45302</v>
      </c>
      <c r="B234" s="147"/>
      <c r="C234" s="148" t="s">
        <v>343</v>
      </c>
      <c r="D234" s="83" t="s">
        <v>96</v>
      </c>
      <c r="E234" s="103">
        <v>1</v>
      </c>
      <c r="F234" s="103" t="s">
        <v>393</v>
      </c>
      <c r="G234" s="141">
        <v>63</v>
      </c>
      <c r="H234" s="141">
        <v>9.8000000000000007</v>
      </c>
      <c r="I234" s="141">
        <v>2.2999999999999998</v>
      </c>
      <c r="J234" s="141">
        <v>0.1</v>
      </c>
      <c r="K234" s="141">
        <v>180</v>
      </c>
      <c r="L234" s="141">
        <v>33</v>
      </c>
      <c r="M234" s="149">
        <v>0.5</v>
      </c>
    </row>
    <row r="235" spans="1:13" x14ac:dyDescent="0.15">
      <c r="A235" s="146">
        <v>45302</v>
      </c>
      <c r="B235" s="150">
        <f>B224</f>
        <v>45302</v>
      </c>
      <c r="C235" s="151" t="s">
        <v>344</v>
      </c>
      <c r="D235" s="81" t="s">
        <v>97</v>
      </c>
      <c r="E235" s="109">
        <v>15</v>
      </c>
      <c r="F235" s="109" t="s">
        <v>355</v>
      </c>
      <c r="G235" s="141">
        <v>6</v>
      </c>
      <c r="H235" s="141">
        <v>0.5</v>
      </c>
      <c r="I235" s="141">
        <v>0</v>
      </c>
      <c r="J235" s="141">
        <v>0.9</v>
      </c>
      <c r="K235" s="141">
        <v>64</v>
      </c>
      <c r="L235" s="141">
        <v>20</v>
      </c>
      <c r="M235" s="149">
        <v>0.2</v>
      </c>
    </row>
    <row r="236" spans="1:13" x14ac:dyDescent="0.15">
      <c r="A236" s="146">
        <v>45302</v>
      </c>
      <c r="B236" s="147" t="s">
        <v>345</v>
      </c>
      <c r="C236" s="151" t="s">
        <v>346</v>
      </c>
      <c r="D236" s="81" t="s">
        <v>98</v>
      </c>
      <c r="E236" s="109">
        <v>30</v>
      </c>
      <c r="F236" s="109" t="s">
        <v>355</v>
      </c>
      <c r="G236" s="141">
        <v>23</v>
      </c>
      <c r="H236" s="141">
        <v>0.9</v>
      </c>
      <c r="I236" s="141">
        <v>0.6</v>
      </c>
      <c r="J236" s="141">
        <v>3.5</v>
      </c>
      <c r="K236" s="141">
        <v>73</v>
      </c>
      <c r="L236" s="141">
        <v>3</v>
      </c>
      <c r="M236" s="149">
        <v>0.2</v>
      </c>
    </row>
    <row r="237" spans="1:13" x14ac:dyDescent="0.15">
      <c r="A237" s="146">
        <v>45302</v>
      </c>
      <c r="B237" s="147" t="s">
        <v>347</v>
      </c>
      <c r="C237" s="151" t="s">
        <v>348</v>
      </c>
      <c r="D237" s="81" t="s">
        <v>99</v>
      </c>
      <c r="E237" s="109">
        <v>45</v>
      </c>
      <c r="F237" s="109" t="s">
        <v>355</v>
      </c>
      <c r="G237" s="141">
        <v>36</v>
      </c>
      <c r="H237" s="141">
        <v>2.1</v>
      </c>
      <c r="I237" s="141">
        <v>1.7</v>
      </c>
      <c r="J237" s="141">
        <v>3.1</v>
      </c>
      <c r="K237" s="141">
        <v>72</v>
      </c>
      <c r="L237" s="141">
        <v>29</v>
      </c>
      <c r="M237" s="149">
        <v>0.3</v>
      </c>
    </row>
    <row r="238" spans="1:13" x14ac:dyDescent="0.15">
      <c r="A238" s="146">
        <v>45302</v>
      </c>
      <c r="B238" s="147"/>
      <c r="C238" s="151" t="s">
        <v>349</v>
      </c>
      <c r="D238" s="81" t="s">
        <v>100</v>
      </c>
      <c r="E238" s="109">
        <v>15</v>
      </c>
      <c r="F238" s="109" t="s">
        <v>355</v>
      </c>
      <c r="G238" s="141">
        <v>9</v>
      </c>
      <c r="H238" s="141">
        <v>0.3</v>
      </c>
      <c r="I238" s="141">
        <v>0.3</v>
      </c>
      <c r="J238" s="141">
        <v>1.5</v>
      </c>
      <c r="K238" s="141">
        <v>9</v>
      </c>
      <c r="L238" s="141">
        <v>8</v>
      </c>
      <c r="M238" s="149">
        <v>0.2</v>
      </c>
    </row>
    <row r="239" spans="1:13" x14ac:dyDescent="0.15">
      <c r="A239" s="146">
        <f t="shared" si="50"/>
        <v>45302</v>
      </c>
      <c r="B239" s="147" t="s">
        <v>354</v>
      </c>
      <c r="C239" s="151"/>
      <c r="D239" s="124"/>
      <c r="E239" s="109"/>
      <c r="F239" s="109"/>
      <c r="G239" s="141"/>
      <c r="H239" s="141"/>
      <c r="I239" s="141"/>
      <c r="J239" s="141"/>
      <c r="K239" s="141"/>
      <c r="L239" s="141"/>
      <c r="M239" s="149"/>
    </row>
    <row r="240" spans="1:13" x14ac:dyDescent="0.15">
      <c r="A240" s="146">
        <v>45302</v>
      </c>
      <c r="B240" s="147" t="s">
        <v>351</v>
      </c>
      <c r="C240" s="151" t="s">
        <v>352</v>
      </c>
      <c r="D240" s="81" t="s">
        <v>298</v>
      </c>
      <c r="E240" s="109">
        <v>30</v>
      </c>
      <c r="F240" s="109" t="s">
        <v>355</v>
      </c>
      <c r="G240" s="141">
        <v>33</v>
      </c>
      <c r="H240" s="141">
        <v>1.3</v>
      </c>
      <c r="I240" s="141">
        <v>0</v>
      </c>
      <c r="J240" s="141">
        <v>7.3</v>
      </c>
      <c r="K240" s="141">
        <v>23</v>
      </c>
      <c r="L240" s="141">
        <v>11</v>
      </c>
      <c r="M240" s="149">
        <v>0.9</v>
      </c>
    </row>
    <row r="241" spans="1:13" x14ac:dyDescent="0.15">
      <c r="A241" s="146">
        <f t="shared" si="50"/>
        <v>45302</v>
      </c>
      <c r="B241" s="147"/>
      <c r="C241" s="151" t="s">
        <v>353</v>
      </c>
      <c r="D241" s="124"/>
      <c r="E241" s="109"/>
      <c r="F241" s="109"/>
      <c r="G241" s="141"/>
      <c r="H241" s="141"/>
      <c r="I241" s="141"/>
      <c r="J241" s="141"/>
      <c r="K241" s="141"/>
      <c r="L241" s="141"/>
      <c r="M241" s="149"/>
    </row>
    <row r="242" spans="1:13" ht="14.25" thickBot="1" x14ac:dyDescent="0.2">
      <c r="A242" s="153">
        <f t="shared" si="50"/>
        <v>45302</v>
      </c>
      <c r="B242" s="154"/>
      <c r="C242" s="155" t="s">
        <v>353</v>
      </c>
      <c r="D242" s="156"/>
      <c r="E242" s="116"/>
      <c r="F242" s="116"/>
      <c r="G242" s="157">
        <f>SUM(G234:G241)</f>
        <v>170</v>
      </c>
      <c r="H242" s="157">
        <f t="shared" ref="H242:M242" si="53">SUM(H234:H241)</f>
        <v>14.900000000000002</v>
      </c>
      <c r="I242" s="157">
        <f t="shared" si="53"/>
        <v>4.8999999999999995</v>
      </c>
      <c r="J242" s="157">
        <f t="shared" si="53"/>
        <v>16.399999999999999</v>
      </c>
      <c r="K242" s="157">
        <f t="shared" si="53"/>
        <v>421</v>
      </c>
      <c r="L242" s="157">
        <f t="shared" si="53"/>
        <v>104</v>
      </c>
      <c r="M242" s="158">
        <f t="shared" si="53"/>
        <v>2.2999999999999998</v>
      </c>
    </row>
    <row r="243" spans="1:13" ht="14.25" thickBot="1" x14ac:dyDescent="0.2">
      <c r="A243" s="191"/>
      <c r="B243" s="180"/>
      <c r="C243" s="181"/>
      <c r="D243" s="182"/>
      <c r="E243" s="183"/>
      <c r="F243" s="183"/>
      <c r="G243" s="164">
        <f t="shared" ref="G243:M243" si="54">G233+(G242*1.3)</f>
        <v>507</v>
      </c>
      <c r="H243" s="164">
        <f t="shared" si="54"/>
        <v>23.670000000000005</v>
      </c>
      <c r="I243" s="164">
        <f t="shared" si="54"/>
        <v>6.8699999999999992</v>
      </c>
      <c r="J243" s="164">
        <f t="shared" si="54"/>
        <v>84.42</v>
      </c>
      <c r="K243" s="164">
        <f t="shared" si="54"/>
        <v>596.30000000000007</v>
      </c>
      <c r="L243" s="164">
        <f t="shared" si="54"/>
        <v>140.20000000000002</v>
      </c>
      <c r="M243" s="165">
        <f t="shared" si="54"/>
        <v>2.9899999999999998</v>
      </c>
    </row>
    <row r="244" spans="1:13" x14ac:dyDescent="0.15">
      <c r="A244" s="171">
        <f>A242+1</f>
        <v>45303</v>
      </c>
      <c r="B244" s="177"/>
      <c r="C244" s="178"/>
      <c r="D244" s="179" t="s">
        <v>389</v>
      </c>
      <c r="E244" s="120">
        <v>170</v>
      </c>
      <c r="F244" s="120" t="s">
        <v>355</v>
      </c>
      <c r="G244" s="144">
        <v>286</v>
      </c>
      <c r="H244" s="144">
        <v>4.3</v>
      </c>
      <c r="I244" s="144">
        <v>0.5</v>
      </c>
      <c r="J244" s="144">
        <v>63.1</v>
      </c>
      <c r="K244" s="144">
        <v>49</v>
      </c>
      <c r="L244" s="144">
        <v>5</v>
      </c>
      <c r="M244" s="145"/>
    </row>
    <row r="245" spans="1:13" x14ac:dyDescent="0.15">
      <c r="A245" s="166">
        <v>45303</v>
      </c>
      <c r="B245" s="147"/>
      <c r="C245" s="148" t="s">
        <v>343</v>
      </c>
      <c r="D245" s="83" t="s">
        <v>101</v>
      </c>
      <c r="E245" s="103">
        <v>60</v>
      </c>
      <c r="F245" s="103" t="s">
        <v>355</v>
      </c>
      <c r="G245" s="141">
        <v>76</v>
      </c>
      <c r="H245" s="141">
        <v>5</v>
      </c>
      <c r="I245" s="141">
        <v>5</v>
      </c>
      <c r="J245" s="141">
        <v>3.1</v>
      </c>
      <c r="K245" s="141">
        <v>50</v>
      </c>
      <c r="L245" s="141">
        <v>5</v>
      </c>
      <c r="M245" s="149">
        <v>0.8</v>
      </c>
    </row>
    <row r="246" spans="1:13" x14ac:dyDescent="0.15">
      <c r="A246" s="146">
        <f>A245</f>
        <v>45303</v>
      </c>
      <c r="B246" s="150">
        <f>A245</f>
        <v>45303</v>
      </c>
      <c r="C246" s="151" t="s">
        <v>344</v>
      </c>
      <c r="D246" s="81"/>
      <c r="E246" s="109"/>
      <c r="F246" s="109"/>
      <c r="G246" s="141"/>
      <c r="H246" s="141"/>
      <c r="I246" s="141"/>
      <c r="J246" s="141"/>
      <c r="K246" s="141"/>
      <c r="L246" s="141"/>
      <c r="M246" s="149"/>
    </row>
    <row r="247" spans="1:13" x14ac:dyDescent="0.15">
      <c r="A247" s="146">
        <v>45303</v>
      </c>
      <c r="B247" s="147" t="s">
        <v>345</v>
      </c>
      <c r="C247" s="151" t="s">
        <v>346</v>
      </c>
      <c r="D247" s="81" t="s">
        <v>102</v>
      </c>
      <c r="E247" s="109">
        <v>1</v>
      </c>
      <c r="F247" s="109" t="s">
        <v>392</v>
      </c>
      <c r="G247" s="141">
        <v>32</v>
      </c>
      <c r="H247" s="141">
        <v>2.2000000000000002</v>
      </c>
      <c r="I247" s="141">
        <v>1.6</v>
      </c>
      <c r="J247" s="141">
        <v>2.2000000000000002</v>
      </c>
      <c r="K247" s="141">
        <v>32</v>
      </c>
      <c r="L247" s="141">
        <v>11</v>
      </c>
      <c r="M247" s="149">
        <v>0.7</v>
      </c>
    </row>
    <row r="248" spans="1:13" x14ac:dyDescent="0.15">
      <c r="A248" s="146">
        <v>45303</v>
      </c>
      <c r="B248" s="147" t="s">
        <v>347</v>
      </c>
      <c r="C248" s="151" t="s">
        <v>348</v>
      </c>
      <c r="D248" s="81" t="s">
        <v>103</v>
      </c>
      <c r="E248" s="109">
        <v>45</v>
      </c>
      <c r="F248" s="109" t="s">
        <v>355</v>
      </c>
      <c r="G248" s="141">
        <v>35</v>
      </c>
      <c r="H248" s="141">
        <v>0.9</v>
      </c>
      <c r="I248" s="141">
        <v>0.1</v>
      </c>
      <c r="J248" s="141">
        <v>8.1999999999999993</v>
      </c>
      <c r="K248" s="141">
        <v>147</v>
      </c>
      <c r="L248" s="141">
        <v>4</v>
      </c>
      <c r="M248" s="149">
        <v>0.3</v>
      </c>
    </row>
    <row r="249" spans="1:13" x14ac:dyDescent="0.15">
      <c r="A249" s="146">
        <v>45303</v>
      </c>
      <c r="B249" s="147"/>
      <c r="C249" s="151" t="s">
        <v>349</v>
      </c>
      <c r="D249" s="81" t="s">
        <v>104</v>
      </c>
      <c r="E249" s="109">
        <v>15</v>
      </c>
      <c r="F249" s="109" t="s">
        <v>355</v>
      </c>
      <c r="G249" s="141">
        <v>6</v>
      </c>
      <c r="H249" s="141">
        <v>0.7</v>
      </c>
      <c r="I249" s="141">
        <v>0.1</v>
      </c>
      <c r="J249" s="141">
        <v>0.8</v>
      </c>
      <c r="K249" s="141">
        <v>31</v>
      </c>
      <c r="L249" s="141">
        <v>15</v>
      </c>
      <c r="M249" s="149">
        <v>0.1</v>
      </c>
    </row>
    <row r="250" spans="1:13" x14ac:dyDescent="0.15">
      <c r="A250" s="146">
        <f t="shared" ref="A250:A264" si="55">A249</f>
        <v>45303</v>
      </c>
      <c r="B250" s="147" t="s">
        <v>350</v>
      </c>
      <c r="C250" s="151"/>
      <c r="D250" s="124"/>
      <c r="E250" s="109"/>
      <c r="F250" s="109"/>
      <c r="G250" s="141"/>
      <c r="H250" s="141"/>
      <c r="I250" s="141"/>
      <c r="J250" s="141"/>
      <c r="K250" s="141"/>
      <c r="L250" s="141"/>
      <c r="M250" s="149"/>
    </row>
    <row r="251" spans="1:13" x14ac:dyDescent="0.15">
      <c r="A251" s="146">
        <v>45303</v>
      </c>
      <c r="B251" s="147" t="s">
        <v>351</v>
      </c>
      <c r="C251" s="151" t="s">
        <v>352</v>
      </c>
      <c r="D251" s="81" t="s">
        <v>299</v>
      </c>
      <c r="E251" s="109">
        <v>30</v>
      </c>
      <c r="F251" s="109" t="s">
        <v>355</v>
      </c>
      <c r="G251" s="141">
        <v>29</v>
      </c>
      <c r="H251" s="141">
        <v>1.1000000000000001</v>
      </c>
      <c r="I251" s="141">
        <v>1.2</v>
      </c>
      <c r="J251" s="141">
        <v>3.6</v>
      </c>
      <c r="K251" s="141">
        <v>56</v>
      </c>
      <c r="L251" s="141">
        <v>11</v>
      </c>
      <c r="M251" s="149">
        <v>0.3</v>
      </c>
    </row>
    <row r="252" spans="1:13" x14ac:dyDescent="0.15">
      <c r="A252" s="146">
        <f t="shared" si="55"/>
        <v>45303</v>
      </c>
      <c r="B252" s="147"/>
      <c r="C252" s="151" t="s">
        <v>353</v>
      </c>
      <c r="D252" s="124"/>
      <c r="E252" s="109"/>
      <c r="F252" s="109"/>
      <c r="G252" s="141"/>
      <c r="H252" s="141"/>
      <c r="I252" s="141"/>
      <c r="J252" s="141"/>
      <c r="K252" s="141"/>
      <c r="L252" s="141"/>
      <c r="M252" s="149"/>
    </row>
    <row r="253" spans="1:13" ht="14.25" thickBot="1" x14ac:dyDescent="0.2">
      <c r="A253" s="153">
        <f t="shared" si="55"/>
        <v>45303</v>
      </c>
      <c r="B253" s="154"/>
      <c r="C253" s="155"/>
      <c r="D253" s="156"/>
      <c r="E253" s="116"/>
      <c r="F253" s="116"/>
      <c r="G253" s="157">
        <f>SUM(G245:G252)</f>
        <v>178</v>
      </c>
      <c r="H253" s="157">
        <f t="shared" ref="H253:M253" si="56">SUM(H245:H252)</f>
        <v>9.8999999999999986</v>
      </c>
      <c r="I253" s="157">
        <f t="shared" si="56"/>
        <v>7.9999999999999991</v>
      </c>
      <c r="J253" s="157">
        <f t="shared" si="56"/>
        <v>17.900000000000002</v>
      </c>
      <c r="K253" s="157">
        <f t="shared" si="56"/>
        <v>316</v>
      </c>
      <c r="L253" s="157">
        <f t="shared" si="56"/>
        <v>46</v>
      </c>
      <c r="M253" s="158">
        <f t="shared" si="56"/>
        <v>2.2000000000000002</v>
      </c>
    </row>
    <row r="254" spans="1:13" ht="14.25" thickBot="1" x14ac:dyDescent="0.2">
      <c r="A254" s="159"/>
      <c r="B254" s="180"/>
      <c r="C254" s="181"/>
      <c r="D254" s="182"/>
      <c r="E254" s="183"/>
      <c r="F254" s="183"/>
      <c r="G254" s="164">
        <f t="shared" ref="G254:M254" si="57">G244+(G253*1.3)</f>
        <v>517.4</v>
      </c>
      <c r="H254" s="164">
        <f t="shared" si="57"/>
        <v>17.169999999999998</v>
      </c>
      <c r="I254" s="164">
        <f t="shared" si="57"/>
        <v>10.899999999999999</v>
      </c>
      <c r="J254" s="164">
        <f t="shared" si="57"/>
        <v>86.37</v>
      </c>
      <c r="K254" s="164">
        <f t="shared" si="57"/>
        <v>459.8</v>
      </c>
      <c r="L254" s="164">
        <f t="shared" si="57"/>
        <v>64.800000000000011</v>
      </c>
      <c r="M254" s="165">
        <f t="shared" si="57"/>
        <v>2.8600000000000003</v>
      </c>
    </row>
    <row r="255" spans="1:13" x14ac:dyDescent="0.15">
      <c r="A255" s="166">
        <f>A252</f>
        <v>45303</v>
      </c>
      <c r="B255" s="177"/>
      <c r="C255" s="178"/>
      <c r="D255" s="179" t="s">
        <v>389</v>
      </c>
      <c r="E255" s="120">
        <v>170</v>
      </c>
      <c r="F255" s="120" t="s">
        <v>355</v>
      </c>
      <c r="G255" s="144">
        <v>286</v>
      </c>
      <c r="H255" s="144">
        <v>4.3</v>
      </c>
      <c r="I255" s="144">
        <v>0.5</v>
      </c>
      <c r="J255" s="144">
        <v>63.1</v>
      </c>
      <c r="K255" s="144">
        <v>49</v>
      </c>
      <c r="L255" s="144">
        <v>5</v>
      </c>
      <c r="M255" s="145"/>
    </row>
    <row r="256" spans="1:13" x14ac:dyDescent="0.15">
      <c r="A256" s="166">
        <v>45303</v>
      </c>
      <c r="B256" s="147"/>
      <c r="C256" s="148" t="s">
        <v>343</v>
      </c>
      <c r="D256" s="83" t="s">
        <v>105</v>
      </c>
      <c r="E256" s="103">
        <v>1</v>
      </c>
      <c r="F256" s="103" t="s">
        <v>392</v>
      </c>
      <c r="G256" s="141">
        <v>127</v>
      </c>
      <c r="H256" s="141">
        <v>2.2999999999999998</v>
      </c>
      <c r="I256" s="141">
        <v>7.6</v>
      </c>
      <c r="J256" s="141">
        <v>12</v>
      </c>
      <c r="K256" s="141">
        <v>107</v>
      </c>
      <c r="L256" s="141">
        <v>4</v>
      </c>
      <c r="M256" s="149">
        <v>0.5</v>
      </c>
    </row>
    <row r="257" spans="1:13" x14ac:dyDescent="0.15">
      <c r="A257" s="146">
        <v>45303</v>
      </c>
      <c r="B257" s="150">
        <f>B246</f>
        <v>45303</v>
      </c>
      <c r="C257" s="151" t="s">
        <v>344</v>
      </c>
      <c r="D257" s="81" t="s">
        <v>106</v>
      </c>
      <c r="E257" s="109">
        <v>10</v>
      </c>
      <c r="F257" s="109" t="s">
        <v>355</v>
      </c>
      <c r="G257" s="141">
        <v>3</v>
      </c>
      <c r="H257" s="141">
        <v>0.2</v>
      </c>
      <c r="I257" s="141">
        <v>0</v>
      </c>
      <c r="J257" s="141">
        <v>0.6</v>
      </c>
      <c r="K257" s="141">
        <v>27</v>
      </c>
      <c r="L257" s="141">
        <v>6</v>
      </c>
      <c r="M257" s="149">
        <v>0</v>
      </c>
    </row>
    <row r="258" spans="1:13" x14ac:dyDescent="0.15">
      <c r="A258" s="146">
        <v>45303</v>
      </c>
      <c r="B258" s="147" t="s">
        <v>345</v>
      </c>
      <c r="C258" s="151" t="s">
        <v>346</v>
      </c>
      <c r="D258" s="81" t="s">
        <v>107</v>
      </c>
      <c r="E258" s="109">
        <v>30</v>
      </c>
      <c r="F258" s="109" t="s">
        <v>355</v>
      </c>
      <c r="G258" s="141">
        <v>19</v>
      </c>
      <c r="H258" s="141">
        <v>0.7</v>
      </c>
      <c r="I258" s="141">
        <v>0.1</v>
      </c>
      <c r="J258" s="141">
        <v>4</v>
      </c>
      <c r="K258" s="141">
        <v>51</v>
      </c>
      <c r="L258" s="141">
        <v>14</v>
      </c>
      <c r="M258" s="149">
        <v>0.3</v>
      </c>
    </row>
    <row r="259" spans="1:13" x14ac:dyDescent="0.15">
      <c r="A259" s="146">
        <v>45303</v>
      </c>
      <c r="B259" s="147" t="s">
        <v>347</v>
      </c>
      <c r="C259" s="151" t="s">
        <v>348</v>
      </c>
      <c r="D259" s="81" t="s">
        <v>108</v>
      </c>
      <c r="E259" s="109">
        <v>45</v>
      </c>
      <c r="F259" s="109" t="s">
        <v>355</v>
      </c>
      <c r="G259" s="141">
        <v>52</v>
      </c>
      <c r="H259" s="141">
        <v>2.4</v>
      </c>
      <c r="I259" s="141">
        <v>2.7</v>
      </c>
      <c r="J259" s="141">
        <v>5</v>
      </c>
      <c r="K259" s="141">
        <v>36</v>
      </c>
      <c r="L259" s="141">
        <v>13</v>
      </c>
      <c r="M259" s="149">
        <v>0.5</v>
      </c>
    </row>
    <row r="260" spans="1:13" x14ac:dyDescent="0.15">
      <c r="A260" s="146">
        <v>45303</v>
      </c>
      <c r="B260" s="147"/>
      <c r="C260" s="151" t="s">
        <v>349</v>
      </c>
      <c r="D260" s="81" t="s">
        <v>109</v>
      </c>
      <c r="E260" s="109">
        <v>15</v>
      </c>
      <c r="F260" s="109" t="s">
        <v>355</v>
      </c>
      <c r="G260" s="141">
        <v>8</v>
      </c>
      <c r="H260" s="141">
        <v>0.7</v>
      </c>
      <c r="I260" s="141">
        <v>0.2</v>
      </c>
      <c r="J260" s="141">
        <v>0.9</v>
      </c>
      <c r="K260" s="141">
        <v>13</v>
      </c>
      <c r="L260" s="141">
        <v>21</v>
      </c>
      <c r="M260" s="149">
        <v>0.1</v>
      </c>
    </row>
    <row r="261" spans="1:13" x14ac:dyDescent="0.15">
      <c r="A261" s="146">
        <f t="shared" si="55"/>
        <v>45303</v>
      </c>
      <c r="B261" s="147" t="s">
        <v>354</v>
      </c>
      <c r="C261" s="151"/>
      <c r="D261" s="124"/>
      <c r="E261" s="109"/>
      <c r="F261" s="109"/>
      <c r="G261" s="141"/>
      <c r="H261" s="141"/>
      <c r="I261" s="141"/>
      <c r="J261" s="141"/>
      <c r="K261" s="141"/>
      <c r="L261" s="141"/>
      <c r="M261" s="149"/>
    </row>
    <row r="262" spans="1:13" x14ac:dyDescent="0.15">
      <c r="A262" s="146">
        <v>45303</v>
      </c>
      <c r="B262" s="147" t="s">
        <v>351</v>
      </c>
      <c r="C262" s="151" t="s">
        <v>352</v>
      </c>
      <c r="D262" s="81" t="s">
        <v>300</v>
      </c>
      <c r="E262" s="109">
        <v>30</v>
      </c>
      <c r="F262" s="109" t="s">
        <v>355</v>
      </c>
      <c r="G262" s="141">
        <v>44</v>
      </c>
      <c r="H262" s="141">
        <v>1.6</v>
      </c>
      <c r="I262" s="141">
        <v>0.5</v>
      </c>
      <c r="J262" s="141">
        <v>8</v>
      </c>
      <c r="K262" s="141">
        <v>11</v>
      </c>
      <c r="L262" s="141">
        <v>2</v>
      </c>
      <c r="M262" s="149">
        <v>0.5</v>
      </c>
    </row>
    <row r="263" spans="1:13" x14ac:dyDescent="0.15">
      <c r="A263" s="146">
        <v>45303</v>
      </c>
      <c r="B263" s="147"/>
      <c r="C263" s="151" t="s">
        <v>353</v>
      </c>
      <c r="D263" s="124" t="s">
        <v>289</v>
      </c>
      <c r="E263" s="109">
        <v>0</v>
      </c>
      <c r="F263" s="109" t="s">
        <v>355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9">
        <v>0</v>
      </c>
    </row>
    <row r="264" spans="1:13" ht="14.25" thickBot="1" x14ac:dyDescent="0.2">
      <c r="A264" s="153">
        <f t="shared" si="55"/>
        <v>45303</v>
      </c>
      <c r="B264" s="154"/>
      <c r="C264" s="155"/>
      <c r="D264" s="156"/>
      <c r="E264" s="116"/>
      <c r="F264" s="116"/>
      <c r="G264" s="157">
        <f>SUM(G256:G263)</f>
        <v>253</v>
      </c>
      <c r="H264" s="157">
        <f t="shared" ref="H264:M264" si="58">SUM(H256:H263)</f>
        <v>7.9</v>
      </c>
      <c r="I264" s="157">
        <f t="shared" si="58"/>
        <v>11.099999999999998</v>
      </c>
      <c r="J264" s="157">
        <f t="shared" si="58"/>
        <v>30.5</v>
      </c>
      <c r="K264" s="157">
        <f t="shared" si="58"/>
        <v>245</v>
      </c>
      <c r="L264" s="157">
        <f t="shared" si="58"/>
        <v>60</v>
      </c>
      <c r="M264" s="158">
        <f t="shared" si="58"/>
        <v>1.9000000000000001</v>
      </c>
    </row>
    <row r="265" spans="1:13" ht="14.25" thickBot="1" x14ac:dyDescent="0.2">
      <c r="A265" s="191"/>
      <c r="B265" s="180"/>
      <c r="C265" s="181"/>
      <c r="D265" s="182"/>
      <c r="E265" s="183"/>
      <c r="F265" s="183"/>
      <c r="G265" s="164">
        <f t="shared" ref="G265:M265" si="59">G255+(G264*1.3)</f>
        <v>614.90000000000009</v>
      </c>
      <c r="H265" s="164">
        <f t="shared" si="59"/>
        <v>14.57</v>
      </c>
      <c r="I265" s="164">
        <f t="shared" si="59"/>
        <v>14.929999999999998</v>
      </c>
      <c r="J265" s="164">
        <f t="shared" si="59"/>
        <v>102.75</v>
      </c>
      <c r="K265" s="164">
        <f t="shared" si="59"/>
        <v>367.5</v>
      </c>
      <c r="L265" s="164">
        <f t="shared" si="59"/>
        <v>83</v>
      </c>
      <c r="M265" s="165">
        <f t="shared" si="59"/>
        <v>2.4700000000000002</v>
      </c>
    </row>
    <row r="266" spans="1:13" x14ac:dyDescent="0.15">
      <c r="A266" s="171">
        <f>A264+1</f>
        <v>45304</v>
      </c>
      <c r="B266" s="177"/>
      <c r="C266" s="178"/>
      <c r="D266" s="179" t="s">
        <v>389</v>
      </c>
      <c r="E266" s="120">
        <v>170</v>
      </c>
      <c r="F266" s="120" t="s">
        <v>355</v>
      </c>
      <c r="G266" s="144">
        <v>286</v>
      </c>
      <c r="H266" s="144">
        <v>4.3</v>
      </c>
      <c r="I266" s="144">
        <v>0.5</v>
      </c>
      <c r="J266" s="144">
        <v>63.1</v>
      </c>
      <c r="K266" s="144">
        <v>49</v>
      </c>
      <c r="L266" s="144">
        <v>5</v>
      </c>
      <c r="M266" s="145"/>
    </row>
    <row r="267" spans="1:13" x14ac:dyDescent="0.15">
      <c r="A267" s="166">
        <v>45304</v>
      </c>
      <c r="B267" s="147"/>
      <c r="C267" s="148" t="s">
        <v>343</v>
      </c>
      <c r="D267" s="83" t="s">
        <v>110</v>
      </c>
      <c r="E267" s="103">
        <v>60</v>
      </c>
      <c r="F267" s="103" t="s">
        <v>355</v>
      </c>
      <c r="G267" s="141">
        <v>63</v>
      </c>
      <c r="H267" s="141">
        <v>4.7</v>
      </c>
      <c r="I267" s="141">
        <v>3.2</v>
      </c>
      <c r="J267" s="141">
        <v>4.2</v>
      </c>
      <c r="K267" s="141">
        <v>119</v>
      </c>
      <c r="L267" s="141">
        <v>7</v>
      </c>
      <c r="M267" s="149">
        <v>0.5</v>
      </c>
    </row>
    <row r="268" spans="1:13" x14ac:dyDescent="0.15">
      <c r="A268" s="146">
        <f>A267</f>
        <v>45304</v>
      </c>
      <c r="B268" s="150">
        <f>A267</f>
        <v>45304</v>
      </c>
      <c r="C268" s="151" t="s">
        <v>344</v>
      </c>
      <c r="D268" s="124"/>
      <c r="E268" s="109"/>
      <c r="F268" s="109"/>
      <c r="G268" s="141"/>
      <c r="H268" s="141"/>
      <c r="I268" s="141"/>
      <c r="J268" s="141"/>
      <c r="K268" s="141"/>
      <c r="L268" s="141"/>
      <c r="M268" s="149"/>
    </row>
    <row r="269" spans="1:13" x14ac:dyDescent="0.15">
      <c r="A269" s="146">
        <v>45304</v>
      </c>
      <c r="B269" s="147" t="s">
        <v>345</v>
      </c>
      <c r="C269" s="151" t="s">
        <v>346</v>
      </c>
      <c r="D269" s="81" t="s">
        <v>111</v>
      </c>
      <c r="E269" s="109">
        <v>30</v>
      </c>
      <c r="F269" s="109" t="s">
        <v>355</v>
      </c>
      <c r="G269" s="141">
        <v>31</v>
      </c>
      <c r="H269" s="141">
        <v>0.8</v>
      </c>
      <c r="I269" s="141">
        <v>1.5</v>
      </c>
      <c r="J269" s="141">
        <v>3.8</v>
      </c>
      <c r="K269" s="141">
        <v>164</v>
      </c>
      <c r="L269" s="141">
        <v>29</v>
      </c>
      <c r="M269" s="149">
        <v>0.6</v>
      </c>
    </row>
    <row r="270" spans="1:13" x14ac:dyDescent="0.15">
      <c r="A270" s="146">
        <v>45304</v>
      </c>
      <c r="B270" s="147" t="s">
        <v>347</v>
      </c>
      <c r="C270" s="151" t="s">
        <v>348</v>
      </c>
      <c r="D270" s="81" t="s">
        <v>112</v>
      </c>
      <c r="E270" s="109">
        <v>45</v>
      </c>
      <c r="F270" s="109" t="s">
        <v>355</v>
      </c>
      <c r="G270" s="141">
        <v>29</v>
      </c>
      <c r="H270" s="141">
        <v>2</v>
      </c>
      <c r="I270" s="141">
        <v>1.1000000000000001</v>
      </c>
      <c r="J270" s="141">
        <v>3</v>
      </c>
      <c r="K270" s="141">
        <v>81</v>
      </c>
      <c r="L270" s="141">
        <v>14</v>
      </c>
      <c r="M270" s="149">
        <v>0.5</v>
      </c>
    </row>
    <row r="271" spans="1:13" x14ac:dyDescent="0.15">
      <c r="A271" s="146">
        <v>45304</v>
      </c>
      <c r="B271" s="147"/>
      <c r="C271" s="151" t="s">
        <v>349</v>
      </c>
      <c r="D271" s="81" t="s">
        <v>113</v>
      </c>
      <c r="E271" s="109">
        <v>15</v>
      </c>
      <c r="F271" s="109" t="s">
        <v>355</v>
      </c>
      <c r="G271" s="141">
        <v>11</v>
      </c>
      <c r="H271" s="141">
        <v>0.4</v>
      </c>
      <c r="I271" s="141">
        <v>0.4</v>
      </c>
      <c r="J271" s="141">
        <v>1.5</v>
      </c>
      <c r="K271" s="141">
        <v>10</v>
      </c>
      <c r="L271" s="141">
        <v>8</v>
      </c>
      <c r="M271" s="149">
        <v>0.2</v>
      </c>
    </row>
    <row r="272" spans="1:13" x14ac:dyDescent="0.15">
      <c r="A272" s="146">
        <f t="shared" ref="A272:A286" si="60">A271</f>
        <v>45304</v>
      </c>
      <c r="B272" s="147" t="s">
        <v>350</v>
      </c>
      <c r="C272" s="151"/>
      <c r="D272" s="124"/>
      <c r="E272" s="109"/>
      <c r="F272" s="109"/>
      <c r="G272" s="141"/>
      <c r="H272" s="141"/>
      <c r="I272" s="141"/>
      <c r="J272" s="141"/>
      <c r="K272" s="141"/>
      <c r="L272" s="141"/>
      <c r="M272" s="149"/>
    </row>
    <row r="273" spans="1:13" x14ac:dyDescent="0.15">
      <c r="A273" s="146">
        <v>45304</v>
      </c>
      <c r="B273" s="147" t="s">
        <v>351</v>
      </c>
      <c r="C273" s="151" t="s">
        <v>352</v>
      </c>
      <c r="D273" s="81" t="s">
        <v>261</v>
      </c>
      <c r="E273" s="109">
        <v>30</v>
      </c>
      <c r="F273" s="109" t="s">
        <v>355</v>
      </c>
      <c r="G273" s="141">
        <v>42</v>
      </c>
      <c r="H273" s="141">
        <v>1.6</v>
      </c>
      <c r="I273" s="141">
        <v>2.1</v>
      </c>
      <c r="J273" s="141">
        <v>4.4000000000000004</v>
      </c>
      <c r="K273" s="141">
        <v>54</v>
      </c>
      <c r="L273" s="141">
        <v>1</v>
      </c>
      <c r="M273" s="149">
        <v>0.3</v>
      </c>
    </row>
    <row r="274" spans="1:13" x14ac:dyDescent="0.15">
      <c r="A274" s="146">
        <f t="shared" si="60"/>
        <v>45304</v>
      </c>
      <c r="B274" s="147"/>
      <c r="C274" s="151" t="s">
        <v>353</v>
      </c>
      <c r="D274" s="124"/>
      <c r="E274" s="109"/>
      <c r="F274" s="109"/>
      <c r="G274" s="141"/>
      <c r="H274" s="141"/>
      <c r="I274" s="141"/>
      <c r="J274" s="141"/>
      <c r="K274" s="141"/>
      <c r="L274" s="141"/>
      <c r="M274" s="149"/>
    </row>
    <row r="275" spans="1:13" ht="14.25" thickBot="1" x14ac:dyDescent="0.2">
      <c r="A275" s="153">
        <f t="shared" si="60"/>
        <v>45304</v>
      </c>
      <c r="B275" s="154"/>
      <c r="C275" s="155"/>
      <c r="D275" s="156"/>
      <c r="E275" s="116"/>
      <c r="F275" s="116"/>
      <c r="G275" s="157">
        <f>SUM(G267:G274)</f>
        <v>176</v>
      </c>
      <c r="H275" s="157">
        <f t="shared" ref="H275:M275" si="61">SUM(H267:H274)</f>
        <v>9.5</v>
      </c>
      <c r="I275" s="157">
        <f t="shared" si="61"/>
        <v>8.3000000000000007</v>
      </c>
      <c r="J275" s="157">
        <f t="shared" si="61"/>
        <v>16.899999999999999</v>
      </c>
      <c r="K275" s="157">
        <f t="shared" si="61"/>
        <v>428</v>
      </c>
      <c r="L275" s="157">
        <f t="shared" si="61"/>
        <v>59</v>
      </c>
      <c r="M275" s="158">
        <f t="shared" si="61"/>
        <v>2.1</v>
      </c>
    </row>
    <row r="276" spans="1:13" ht="14.25" thickBot="1" x14ac:dyDescent="0.2">
      <c r="A276" s="159"/>
      <c r="B276" s="180"/>
      <c r="C276" s="181"/>
      <c r="D276" s="182"/>
      <c r="E276" s="183"/>
      <c r="F276" s="183"/>
      <c r="G276" s="164">
        <f t="shared" ref="G276:M276" si="62">G266+(G275*1.3)</f>
        <v>514.79999999999995</v>
      </c>
      <c r="H276" s="164">
        <f t="shared" si="62"/>
        <v>16.649999999999999</v>
      </c>
      <c r="I276" s="164">
        <f t="shared" si="62"/>
        <v>11.290000000000001</v>
      </c>
      <c r="J276" s="164">
        <f t="shared" si="62"/>
        <v>85.07</v>
      </c>
      <c r="K276" s="164">
        <f t="shared" si="62"/>
        <v>605.4</v>
      </c>
      <c r="L276" s="164">
        <f t="shared" si="62"/>
        <v>81.7</v>
      </c>
      <c r="M276" s="165">
        <f t="shared" si="62"/>
        <v>2.7300000000000004</v>
      </c>
    </row>
    <row r="277" spans="1:13" x14ac:dyDescent="0.15">
      <c r="A277" s="166">
        <f>A274</f>
        <v>45304</v>
      </c>
      <c r="B277" s="177"/>
      <c r="C277" s="178"/>
      <c r="D277" s="179" t="s">
        <v>389</v>
      </c>
      <c r="E277" s="120">
        <v>170</v>
      </c>
      <c r="F277" s="120" t="s">
        <v>355</v>
      </c>
      <c r="G277" s="144">
        <v>286</v>
      </c>
      <c r="H277" s="144">
        <v>4.3</v>
      </c>
      <c r="I277" s="144">
        <v>0.5</v>
      </c>
      <c r="J277" s="144">
        <v>63.1</v>
      </c>
      <c r="K277" s="144">
        <v>49</v>
      </c>
      <c r="L277" s="144">
        <v>5</v>
      </c>
      <c r="M277" s="145"/>
    </row>
    <row r="278" spans="1:13" x14ac:dyDescent="0.15">
      <c r="A278" s="166">
        <v>45304</v>
      </c>
      <c r="B278" s="147"/>
      <c r="C278" s="148" t="s">
        <v>343</v>
      </c>
      <c r="D278" s="83" t="s">
        <v>114</v>
      </c>
      <c r="E278" s="103">
        <v>1</v>
      </c>
      <c r="F278" s="103" t="s">
        <v>393</v>
      </c>
      <c r="G278" s="141">
        <v>56</v>
      </c>
      <c r="H278" s="141">
        <v>7.7</v>
      </c>
      <c r="I278" s="141">
        <v>1.5</v>
      </c>
      <c r="J278" s="141">
        <v>2</v>
      </c>
      <c r="K278" s="141">
        <v>134</v>
      </c>
      <c r="L278" s="141">
        <v>11</v>
      </c>
      <c r="M278" s="149">
        <v>0.8</v>
      </c>
    </row>
    <row r="279" spans="1:13" x14ac:dyDescent="0.15">
      <c r="A279" s="146">
        <v>45304</v>
      </c>
      <c r="B279" s="150">
        <f>B268</f>
        <v>45304</v>
      </c>
      <c r="C279" s="151" t="s">
        <v>344</v>
      </c>
      <c r="D279" s="81" t="s">
        <v>115</v>
      </c>
      <c r="E279" s="109">
        <v>15</v>
      </c>
      <c r="F279" s="109" t="s">
        <v>355</v>
      </c>
      <c r="G279" s="141">
        <v>12</v>
      </c>
      <c r="H279" s="141">
        <v>0.3</v>
      </c>
      <c r="I279" s="141">
        <v>0.1</v>
      </c>
      <c r="J279" s="141">
        <v>3.3</v>
      </c>
      <c r="K279" s="141">
        <v>0</v>
      </c>
      <c r="L279" s="141">
        <v>0</v>
      </c>
      <c r="M279" s="149">
        <v>0.2</v>
      </c>
    </row>
    <row r="280" spans="1:13" x14ac:dyDescent="0.15">
      <c r="A280" s="146">
        <v>45304</v>
      </c>
      <c r="B280" s="147" t="s">
        <v>345</v>
      </c>
      <c r="C280" s="151" t="s">
        <v>346</v>
      </c>
      <c r="D280" s="81" t="s">
        <v>116</v>
      </c>
      <c r="E280" s="109">
        <v>30</v>
      </c>
      <c r="F280" s="109" t="s">
        <v>355</v>
      </c>
      <c r="G280" s="141">
        <v>46</v>
      </c>
      <c r="H280" s="141">
        <v>0.6</v>
      </c>
      <c r="I280" s="141">
        <v>1.5</v>
      </c>
      <c r="J280" s="141">
        <v>7.4</v>
      </c>
      <c r="K280" s="141">
        <v>104</v>
      </c>
      <c r="L280" s="141">
        <v>9</v>
      </c>
      <c r="M280" s="149">
        <v>0.2</v>
      </c>
    </row>
    <row r="281" spans="1:13" x14ac:dyDescent="0.15">
      <c r="A281" s="146">
        <v>45304</v>
      </c>
      <c r="B281" s="147" t="s">
        <v>347</v>
      </c>
      <c r="C281" s="151" t="s">
        <v>348</v>
      </c>
      <c r="D281" s="81" t="s">
        <v>117</v>
      </c>
      <c r="E281" s="109">
        <v>1</v>
      </c>
      <c r="F281" s="109" t="s">
        <v>394</v>
      </c>
      <c r="G281" s="141">
        <v>59</v>
      </c>
      <c r="H281" s="141">
        <v>1.9</v>
      </c>
      <c r="I281" s="141">
        <v>3.3</v>
      </c>
      <c r="J281" s="141">
        <v>5.6</v>
      </c>
      <c r="K281" s="141">
        <v>58</v>
      </c>
      <c r="L281" s="141">
        <v>12</v>
      </c>
      <c r="M281" s="149">
        <v>0.7</v>
      </c>
    </row>
    <row r="282" spans="1:13" x14ac:dyDescent="0.15">
      <c r="A282" s="146">
        <v>45304</v>
      </c>
      <c r="B282" s="147"/>
      <c r="C282" s="151" t="s">
        <v>349</v>
      </c>
      <c r="D282" s="81" t="s">
        <v>118</v>
      </c>
      <c r="E282" s="109">
        <v>15</v>
      </c>
      <c r="F282" s="109" t="s">
        <v>355</v>
      </c>
      <c r="G282" s="141">
        <v>7</v>
      </c>
      <c r="H282" s="141">
        <v>0.5</v>
      </c>
      <c r="I282" s="141">
        <v>0.3</v>
      </c>
      <c r="J282" s="141">
        <v>0.6</v>
      </c>
      <c r="K282" s="141">
        <v>68</v>
      </c>
      <c r="L282" s="141">
        <v>22</v>
      </c>
      <c r="M282" s="149">
        <v>0.1</v>
      </c>
    </row>
    <row r="283" spans="1:13" x14ac:dyDescent="0.15">
      <c r="A283" s="146">
        <f t="shared" si="60"/>
        <v>45304</v>
      </c>
      <c r="B283" s="147" t="s">
        <v>354</v>
      </c>
      <c r="C283" s="151"/>
      <c r="D283" s="81"/>
      <c r="E283" s="109"/>
      <c r="F283" s="109"/>
      <c r="G283" s="141"/>
      <c r="H283" s="141"/>
      <c r="I283" s="141"/>
      <c r="J283" s="141"/>
      <c r="K283" s="141"/>
      <c r="L283" s="141"/>
      <c r="M283" s="149"/>
    </row>
    <row r="284" spans="1:13" x14ac:dyDescent="0.15">
      <c r="A284" s="146">
        <v>45304</v>
      </c>
      <c r="B284" s="147" t="s">
        <v>351</v>
      </c>
      <c r="C284" s="151" t="s">
        <v>352</v>
      </c>
      <c r="D284" s="81" t="s">
        <v>301</v>
      </c>
      <c r="E284" s="109">
        <v>30</v>
      </c>
      <c r="F284" s="109" t="s">
        <v>355</v>
      </c>
      <c r="G284" s="141">
        <v>37</v>
      </c>
      <c r="H284" s="141">
        <v>1.8</v>
      </c>
      <c r="I284" s="141">
        <v>0.3</v>
      </c>
      <c r="J284" s="141">
        <v>7.2</v>
      </c>
      <c r="K284" s="141">
        <v>26</v>
      </c>
      <c r="L284" s="141">
        <v>12</v>
      </c>
      <c r="M284" s="149">
        <v>1</v>
      </c>
    </row>
    <row r="285" spans="1:13" x14ac:dyDescent="0.15">
      <c r="A285" s="146">
        <f t="shared" si="60"/>
        <v>45304</v>
      </c>
      <c r="B285" s="147"/>
      <c r="C285" s="151" t="s">
        <v>353</v>
      </c>
      <c r="D285" s="124"/>
      <c r="E285" s="109"/>
      <c r="F285" s="109"/>
      <c r="G285" s="141"/>
      <c r="H285" s="141"/>
      <c r="I285" s="141"/>
      <c r="J285" s="141"/>
      <c r="K285" s="141"/>
      <c r="L285" s="141"/>
      <c r="M285" s="149"/>
    </row>
    <row r="286" spans="1:13" ht="14.25" thickBot="1" x14ac:dyDescent="0.2">
      <c r="A286" s="153">
        <f t="shared" si="60"/>
        <v>45304</v>
      </c>
      <c r="B286" s="154"/>
      <c r="C286" s="155"/>
      <c r="D286" s="156"/>
      <c r="E286" s="116"/>
      <c r="F286" s="116"/>
      <c r="G286" s="157">
        <f>SUM(G278:G285)</f>
        <v>217</v>
      </c>
      <c r="H286" s="157">
        <f t="shared" ref="H286:M286" si="63">SUM(H278:H285)</f>
        <v>12.8</v>
      </c>
      <c r="I286" s="157">
        <f t="shared" si="63"/>
        <v>7</v>
      </c>
      <c r="J286" s="157">
        <f t="shared" si="63"/>
        <v>26.099999999999998</v>
      </c>
      <c r="K286" s="157">
        <f t="shared" si="63"/>
        <v>390</v>
      </c>
      <c r="L286" s="157">
        <f t="shared" si="63"/>
        <v>66</v>
      </c>
      <c r="M286" s="158">
        <f t="shared" si="63"/>
        <v>3</v>
      </c>
    </row>
    <row r="287" spans="1:13" ht="14.25" thickBot="1" x14ac:dyDescent="0.2">
      <c r="A287" s="191"/>
      <c r="B287" s="180"/>
      <c r="C287" s="181"/>
      <c r="D287" s="182"/>
      <c r="E287" s="183"/>
      <c r="F287" s="183"/>
      <c r="G287" s="164">
        <f t="shared" ref="G287:M287" si="64">G277+(G286*1.3)</f>
        <v>568.1</v>
      </c>
      <c r="H287" s="164">
        <f t="shared" si="64"/>
        <v>20.94</v>
      </c>
      <c r="I287" s="164">
        <f t="shared" si="64"/>
        <v>9.6</v>
      </c>
      <c r="J287" s="164">
        <f t="shared" si="64"/>
        <v>97.03</v>
      </c>
      <c r="K287" s="164">
        <f t="shared" si="64"/>
        <v>556</v>
      </c>
      <c r="L287" s="164">
        <f t="shared" si="64"/>
        <v>90.8</v>
      </c>
      <c r="M287" s="165">
        <f t="shared" si="64"/>
        <v>3.9000000000000004</v>
      </c>
    </row>
    <row r="288" spans="1:13" x14ac:dyDescent="0.15">
      <c r="A288" s="171">
        <f>A286+1</f>
        <v>45305</v>
      </c>
      <c r="B288" s="177"/>
      <c r="C288" s="178"/>
      <c r="D288" s="179" t="s">
        <v>389</v>
      </c>
      <c r="E288" s="120">
        <v>170</v>
      </c>
      <c r="F288" s="120" t="s">
        <v>355</v>
      </c>
      <c r="G288" s="144">
        <v>286</v>
      </c>
      <c r="H288" s="144">
        <v>4.3</v>
      </c>
      <c r="I288" s="144">
        <v>0.5</v>
      </c>
      <c r="J288" s="144">
        <v>63.1</v>
      </c>
      <c r="K288" s="144">
        <v>49</v>
      </c>
      <c r="L288" s="144">
        <v>5</v>
      </c>
      <c r="M288" s="145"/>
    </row>
    <row r="289" spans="1:13" x14ac:dyDescent="0.15">
      <c r="A289" s="166">
        <v>45305</v>
      </c>
      <c r="B289" s="147"/>
      <c r="C289" s="148" t="s">
        <v>343</v>
      </c>
      <c r="D289" s="83" t="s">
        <v>119</v>
      </c>
      <c r="E289" s="103">
        <v>1</v>
      </c>
      <c r="F289" s="103" t="s">
        <v>392</v>
      </c>
      <c r="G289" s="141">
        <v>53</v>
      </c>
      <c r="H289" s="141">
        <v>4.0999999999999996</v>
      </c>
      <c r="I289" s="141">
        <v>1.6</v>
      </c>
      <c r="J289" s="141">
        <v>5.5</v>
      </c>
      <c r="K289" s="141">
        <v>81</v>
      </c>
      <c r="L289" s="141">
        <v>12</v>
      </c>
      <c r="M289" s="149">
        <v>0.7</v>
      </c>
    </row>
    <row r="290" spans="1:13" x14ac:dyDescent="0.15">
      <c r="A290" s="146">
        <v>45305</v>
      </c>
      <c r="B290" s="150">
        <f>A289</f>
        <v>45305</v>
      </c>
      <c r="C290" s="151" t="s">
        <v>344</v>
      </c>
      <c r="D290" s="124" t="s">
        <v>120</v>
      </c>
      <c r="E290" s="109">
        <v>10</v>
      </c>
      <c r="F290" s="109" t="s">
        <v>355</v>
      </c>
      <c r="G290" s="141">
        <v>6</v>
      </c>
      <c r="H290" s="141">
        <v>0.3</v>
      </c>
      <c r="I290" s="141">
        <v>0.3</v>
      </c>
      <c r="J290" s="141">
        <v>0.7</v>
      </c>
      <c r="K290" s="141">
        <v>27</v>
      </c>
      <c r="L290" s="141">
        <v>15</v>
      </c>
      <c r="M290" s="149">
        <v>0.1</v>
      </c>
    </row>
    <row r="291" spans="1:13" x14ac:dyDescent="0.15">
      <c r="A291" s="146">
        <v>45305</v>
      </c>
      <c r="B291" s="147" t="s">
        <v>345</v>
      </c>
      <c r="C291" s="151" t="s">
        <v>346</v>
      </c>
      <c r="D291" s="81" t="s">
        <v>121</v>
      </c>
      <c r="E291" s="109">
        <v>30</v>
      </c>
      <c r="F291" s="109" t="s">
        <v>355</v>
      </c>
      <c r="G291" s="141">
        <v>42</v>
      </c>
      <c r="H291" s="141">
        <v>1.8</v>
      </c>
      <c r="I291" s="141">
        <v>1.4</v>
      </c>
      <c r="J291" s="141">
        <v>6.1</v>
      </c>
      <c r="K291" s="141">
        <v>46</v>
      </c>
      <c r="L291" s="141">
        <v>26</v>
      </c>
      <c r="M291" s="149">
        <v>0.8</v>
      </c>
    </row>
    <row r="292" spans="1:13" x14ac:dyDescent="0.15">
      <c r="A292" s="146">
        <v>45305</v>
      </c>
      <c r="B292" s="147" t="s">
        <v>347</v>
      </c>
      <c r="C292" s="151" t="s">
        <v>348</v>
      </c>
      <c r="D292" s="81" t="s">
        <v>122</v>
      </c>
      <c r="E292" s="109">
        <v>45</v>
      </c>
      <c r="F292" s="109" t="s">
        <v>355</v>
      </c>
      <c r="G292" s="141">
        <v>46</v>
      </c>
      <c r="H292" s="141">
        <v>2.2000000000000002</v>
      </c>
      <c r="I292" s="141">
        <v>1.4</v>
      </c>
      <c r="J292" s="141">
        <v>5.6</v>
      </c>
      <c r="K292" s="141">
        <v>118</v>
      </c>
      <c r="L292" s="141">
        <v>4</v>
      </c>
      <c r="M292" s="149">
        <v>0.5</v>
      </c>
    </row>
    <row r="293" spans="1:13" x14ac:dyDescent="0.15">
      <c r="A293" s="146">
        <v>45305</v>
      </c>
      <c r="B293" s="147"/>
      <c r="C293" s="151" t="s">
        <v>349</v>
      </c>
      <c r="D293" s="81" t="s">
        <v>123</v>
      </c>
      <c r="E293" s="109">
        <v>15</v>
      </c>
      <c r="F293" s="109" t="s">
        <v>355</v>
      </c>
      <c r="G293" s="141">
        <v>7</v>
      </c>
      <c r="H293" s="141">
        <v>0.3</v>
      </c>
      <c r="I293" s="141">
        <v>0.2</v>
      </c>
      <c r="J293" s="141">
        <v>1.1000000000000001</v>
      </c>
      <c r="K293" s="141">
        <v>30</v>
      </c>
      <c r="L293" s="141">
        <v>3</v>
      </c>
      <c r="M293" s="149">
        <v>0.1</v>
      </c>
    </row>
    <row r="294" spans="1:13" x14ac:dyDescent="0.15">
      <c r="A294" s="146">
        <f t="shared" ref="A294:A308" si="65">A293</f>
        <v>45305</v>
      </c>
      <c r="B294" s="147" t="s">
        <v>350</v>
      </c>
      <c r="C294" s="151"/>
      <c r="D294" s="124"/>
      <c r="E294" s="109"/>
      <c r="F294" s="109"/>
      <c r="G294" s="141"/>
      <c r="H294" s="141"/>
      <c r="I294" s="141"/>
      <c r="J294" s="141"/>
      <c r="K294" s="141"/>
      <c r="L294" s="141"/>
      <c r="M294" s="149"/>
    </row>
    <row r="295" spans="1:13" x14ac:dyDescent="0.15">
      <c r="A295" s="146">
        <v>45305</v>
      </c>
      <c r="B295" s="147" t="s">
        <v>351</v>
      </c>
      <c r="C295" s="151" t="s">
        <v>352</v>
      </c>
      <c r="D295" s="81" t="s">
        <v>302</v>
      </c>
      <c r="E295" s="109">
        <v>30</v>
      </c>
      <c r="F295" s="109" t="s">
        <v>355</v>
      </c>
      <c r="G295" s="141">
        <v>90</v>
      </c>
      <c r="H295" s="141">
        <v>1.9</v>
      </c>
      <c r="I295" s="141">
        <v>0.2</v>
      </c>
      <c r="J295" s="141">
        <v>20.100000000000001</v>
      </c>
      <c r="K295" s="141">
        <v>135</v>
      </c>
      <c r="L295" s="141">
        <v>9</v>
      </c>
      <c r="M295" s="149">
        <v>0</v>
      </c>
    </row>
    <row r="296" spans="1:13" x14ac:dyDescent="0.15">
      <c r="A296" s="146">
        <v>45305</v>
      </c>
      <c r="B296" s="147"/>
      <c r="C296" s="151" t="s">
        <v>353</v>
      </c>
      <c r="D296" s="124" t="s">
        <v>285</v>
      </c>
      <c r="E296" s="109">
        <v>0</v>
      </c>
      <c r="F296" s="109" t="s">
        <v>355</v>
      </c>
      <c r="G296" s="141">
        <v>0</v>
      </c>
      <c r="H296" s="141">
        <v>0</v>
      </c>
      <c r="I296" s="141">
        <v>0</v>
      </c>
      <c r="J296" s="141">
        <v>0</v>
      </c>
      <c r="K296" s="141">
        <v>0</v>
      </c>
      <c r="L296" s="141">
        <v>0</v>
      </c>
      <c r="M296" s="149">
        <v>0</v>
      </c>
    </row>
    <row r="297" spans="1:13" ht="14.25" thickBot="1" x14ac:dyDescent="0.2">
      <c r="A297" s="153">
        <f t="shared" si="65"/>
        <v>45305</v>
      </c>
      <c r="B297" s="154"/>
      <c r="C297" s="155"/>
      <c r="D297" s="156"/>
      <c r="E297" s="116"/>
      <c r="F297" s="116"/>
      <c r="G297" s="157">
        <f>SUM(G289:G296)</f>
        <v>244</v>
      </c>
      <c r="H297" s="157">
        <f t="shared" ref="H297:M297" si="66">SUM(H289:H296)</f>
        <v>10.6</v>
      </c>
      <c r="I297" s="157">
        <f t="shared" si="66"/>
        <v>5.0999999999999996</v>
      </c>
      <c r="J297" s="157">
        <f t="shared" si="66"/>
        <v>39.1</v>
      </c>
      <c r="K297" s="157">
        <f t="shared" si="66"/>
        <v>437</v>
      </c>
      <c r="L297" s="157">
        <f t="shared" si="66"/>
        <v>69</v>
      </c>
      <c r="M297" s="158">
        <f t="shared" si="66"/>
        <v>2.2000000000000002</v>
      </c>
    </row>
    <row r="298" spans="1:13" ht="14.25" thickBot="1" x14ac:dyDescent="0.2">
      <c r="A298" s="159"/>
      <c r="B298" s="180"/>
      <c r="C298" s="181"/>
      <c r="D298" s="182"/>
      <c r="E298" s="183"/>
      <c r="F298" s="183"/>
      <c r="G298" s="164">
        <f t="shared" ref="G298:M298" si="67">G288+(G297*1.3)</f>
        <v>603.20000000000005</v>
      </c>
      <c r="H298" s="164">
        <f t="shared" si="67"/>
        <v>18.079999999999998</v>
      </c>
      <c r="I298" s="164">
        <f t="shared" si="67"/>
        <v>7.13</v>
      </c>
      <c r="J298" s="164">
        <f t="shared" si="67"/>
        <v>113.93</v>
      </c>
      <c r="K298" s="164">
        <f t="shared" si="67"/>
        <v>617.1</v>
      </c>
      <c r="L298" s="164">
        <f t="shared" si="67"/>
        <v>94.7</v>
      </c>
      <c r="M298" s="165">
        <f t="shared" si="67"/>
        <v>2.8600000000000003</v>
      </c>
    </row>
    <row r="299" spans="1:13" x14ac:dyDescent="0.15">
      <c r="A299" s="166">
        <f>A296</f>
        <v>45305</v>
      </c>
      <c r="B299" s="177"/>
      <c r="C299" s="178"/>
      <c r="D299" s="179" t="s">
        <v>389</v>
      </c>
      <c r="E299" s="120">
        <v>170</v>
      </c>
      <c r="F299" s="120" t="s">
        <v>355</v>
      </c>
      <c r="G299" s="144">
        <v>286</v>
      </c>
      <c r="H299" s="144">
        <v>4.3</v>
      </c>
      <c r="I299" s="144">
        <v>0.5</v>
      </c>
      <c r="J299" s="144">
        <v>63.1</v>
      </c>
      <c r="K299" s="144">
        <v>49</v>
      </c>
      <c r="L299" s="144">
        <v>5</v>
      </c>
      <c r="M299" s="145"/>
    </row>
    <row r="300" spans="1:13" x14ac:dyDescent="0.15">
      <c r="A300" s="166">
        <v>45305</v>
      </c>
      <c r="B300" s="147"/>
      <c r="C300" s="148" t="s">
        <v>343</v>
      </c>
      <c r="D300" s="83" t="s">
        <v>124</v>
      </c>
      <c r="E300" s="103">
        <v>1</v>
      </c>
      <c r="F300" s="103" t="s">
        <v>392</v>
      </c>
      <c r="G300" s="141">
        <v>97</v>
      </c>
      <c r="H300" s="141">
        <v>7.8</v>
      </c>
      <c r="I300" s="141">
        <v>6.7</v>
      </c>
      <c r="J300" s="141">
        <v>1.3</v>
      </c>
      <c r="K300" s="141">
        <v>0</v>
      </c>
      <c r="L300" s="141">
        <v>0</v>
      </c>
      <c r="M300" s="149">
        <v>1</v>
      </c>
    </row>
    <row r="301" spans="1:13" x14ac:dyDescent="0.15">
      <c r="A301" s="146">
        <v>45305</v>
      </c>
      <c r="B301" s="150">
        <f>B290</f>
        <v>45305</v>
      </c>
      <c r="C301" s="151" t="s">
        <v>344</v>
      </c>
      <c r="D301" s="81" t="s">
        <v>125</v>
      </c>
      <c r="E301" s="109">
        <v>10</v>
      </c>
      <c r="F301" s="109" t="s">
        <v>355</v>
      </c>
      <c r="G301" s="141">
        <v>15</v>
      </c>
      <c r="H301" s="141">
        <v>0.3</v>
      </c>
      <c r="I301" s="141">
        <v>0.8</v>
      </c>
      <c r="J301" s="141">
        <v>1.8</v>
      </c>
      <c r="K301" s="141">
        <v>24</v>
      </c>
      <c r="L301" s="141">
        <v>0</v>
      </c>
      <c r="M301" s="149">
        <v>0</v>
      </c>
    </row>
    <row r="302" spans="1:13" x14ac:dyDescent="0.15">
      <c r="A302" s="146">
        <v>45305</v>
      </c>
      <c r="B302" s="147" t="s">
        <v>345</v>
      </c>
      <c r="C302" s="151" t="s">
        <v>346</v>
      </c>
      <c r="D302" s="81" t="s">
        <v>126</v>
      </c>
      <c r="E302" s="109">
        <v>30</v>
      </c>
      <c r="F302" s="109" t="s">
        <v>355</v>
      </c>
      <c r="G302" s="141">
        <v>20</v>
      </c>
      <c r="H302" s="141">
        <v>1</v>
      </c>
      <c r="I302" s="141">
        <v>0.8</v>
      </c>
      <c r="J302" s="141">
        <v>2.6</v>
      </c>
      <c r="K302" s="141">
        <v>23</v>
      </c>
      <c r="L302" s="141">
        <v>15</v>
      </c>
      <c r="M302" s="149">
        <v>0.3</v>
      </c>
    </row>
    <row r="303" spans="1:13" x14ac:dyDescent="0.15">
      <c r="A303" s="146">
        <v>45305</v>
      </c>
      <c r="B303" s="147" t="s">
        <v>347</v>
      </c>
      <c r="C303" s="151" t="s">
        <v>348</v>
      </c>
      <c r="D303" s="81" t="s">
        <v>127</v>
      </c>
      <c r="E303" s="109">
        <v>1</v>
      </c>
      <c r="F303" s="109" t="s">
        <v>394</v>
      </c>
      <c r="G303" s="141">
        <v>85</v>
      </c>
      <c r="H303" s="141">
        <v>3.4</v>
      </c>
      <c r="I303" s="141">
        <v>5.0999999999999996</v>
      </c>
      <c r="J303" s="141">
        <v>5.8</v>
      </c>
      <c r="K303" s="141">
        <v>99</v>
      </c>
      <c r="L303" s="141">
        <v>13</v>
      </c>
      <c r="M303" s="149">
        <v>0.7</v>
      </c>
    </row>
    <row r="304" spans="1:13" x14ac:dyDescent="0.15">
      <c r="A304" s="146">
        <v>45305</v>
      </c>
      <c r="B304" s="147"/>
      <c r="C304" s="151" t="s">
        <v>349</v>
      </c>
      <c r="D304" s="81" t="s">
        <v>128</v>
      </c>
      <c r="E304" s="109">
        <v>15</v>
      </c>
      <c r="F304" s="109" t="s">
        <v>355</v>
      </c>
      <c r="G304" s="141">
        <v>8</v>
      </c>
      <c r="H304" s="141">
        <v>0.6</v>
      </c>
      <c r="I304" s="141">
        <v>0.3</v>
      </c>
      <c r="J304" s="141">
        <v>1</v>
      </c>
      <c r="K304" s="141">
        <v>38</v>
      </c>
      <c r="L304" s="141">
        <v>12</v>
      </c>
      <c r="M304" s="149">
        <v>0.1</v>
      </c>
    </row>
    <row r="305" spans="1:13" x14ac:dyDescent="0.15">
      <c r="A305" s="146">
        <f t="shared" si="65"/>
        <v>45305</v>
      </c>
      <c r="B305" s="147" t="s">
        <v>354</v>
      </c>
      <c r="C305" s="151"/>
      <c r="D305" s="124"/>
      <c r="E305" s="109"/>
      <c r="F305" s="109"/>
      <c r="G305" s="141"/>
      <c r="H305" s="141"/>
      <c r="I305" s="141"/>
      <c r="J305" s="141"/>
      <c r="K305" s="141"/>
      <c r="L305" s="141"/>
      <c r="M305" s="149"/>
    </row>
    <row r="306" spans="1:13" x14ac:dyDescent="0.15">
      <c r="A306" s="146">
        <v>45305</v>
      </c>
      <c r="B306" s="147" t="s">
        <v>351</v>
      </c>
      <c r="C306" s="151" t="s">
        <v>352</v>
      </c>
      <c r="D306" s="81" t="s">
        <v>303</v>
      </c>
      <c r="E306" s="109">
        <v>1</v>
      </c>
      <c r="F306" s="109" t="s">
        <v>392</v>
      </c>
      <c r="G306" s="141">
        <v>70</v>
      </c>
      <c r="H306" s="141">
        <v>2.7</v>
      </c>
      <c r="I306" s="141">
        <v>3</v>
      </c>
      <c r="J306" s="141">
        <v>8.1</v>
      </c>
      <c r="K306" s="141">
        <v>86</v>
      </c>
      <c r="L306" s="141">
        <v>11</v>
      </c>
      <c r="M306" s="149">
        <v>0.4</v>
      </c>
    </row>
    <row r="307" spans="1:13" x14ac:dyDescent="0.15">
      <c r="A307" s="146">
        <f t="shared" si="65"/>
        <v>45305</v>
      </c>
      <c r="B307" s="147"/>
      <c r="C307" s="151" t="s">
        <v>353</v>
      </c>
      <c r="D307" s="124"/>
      <c r="E307" s="109"/>
      <c r="F307" s="109"/>
      <c r="G307" s="141"/>
      <c r="H307" s="141"/>
      <c r="I307" s="141"/>
      <c r="J307" s="141"/>
      <c r="K307" s="141"/>
      <c r="L307" s="141"/>
      <c r="M307" s="149"/>
    </row>
    <row r="308" spans="1:13" ht="14.25" thickBot="1" x14ac:dyDescent="0.2">
      <c r="A308" s="153">
        <f t="shared" si="65"/>
        <v>45305</v>
      </c>
      <c r="B308" s="154"/>
      <c r="C308" s="155"/>
      <c r="D308" s="156"/>
      <c r="E308" s="116"/>
      <c r="F308" s="192"/>
      <c r="G308" s="157">
        <f>SUM(G300:G307)</f>
        <v>295</v>
      </c>
      <c r="H308" s="157">
        <f t="shared" ref="H308:M308" si="68">SUM(H300:H307)</f>
        <v>15.8</v>
      </c>
      <c r="I308" s="157">
        <f t="shared" si="68"/>
        <v>16.700000000000003</v>
      </c>
      <c r="J308" s="157">
        <f t="shared" si="68"/>
        <v>20.6</v>
      </c>
      <c r="K308" s="157">
        <f t="shared" si="68"/>
        <v>270</v>
      </c>
      <c r="L308" s="157">
        <f t="shared" si="68"/>
        <v>51</v>
      </c>
      <c r="M308" s="158">
        <f t="shared" si="68"/>
        <v>2.5</v>
      </c>
    </row>
    <row r="309" spans="1:13" ht="14.25" thickBot="1" x14ac:dyDescent="0.2">
      <c r="A309" s="159"/>
      <c r="B309" s="180"/>
      <c r="C309" s="181"/>
      <c r="D309" s="182"/>
      <c r="E309" s="183"/>
      <c r="F309" s="183"/>
      <c r="G309" s="164">
        <f t="shared" ref="G309:M309" si="69">G299+(G308*1.3)</f>
        <v>669.5</v>
      </c>
      <c r="H309" s="164">
        <f t="shared" si="69"/>
        <v>24.840000000000003</v>
      </c>
      <c r="I309" s="164">
        <f t="shared" si="69"/>
        <v>22.210000000000004</v>
      </c>
      <c r="J309" s="164">
        <f t="shared" si="69"/>
        <v>89.88</v>
      </c>
      <c r="K309" s="164">
        <f t="shared" si="69"/>
        <v>400</v>
      </c>
      <c r="L309" s="164">
        <f t="shared" si="69"/>
        <v>71.3</v>
      </c>
      <c r="M309" s="165">
        <f t="shared" si="69"/>
        <v>3.25</v>
      </c>
    </row>
    <row r="310" spans="1:13" x14ac:dyDescent="0.15">
      <c r="A310" s="171">
        <f>A308+1</f>
        <v>45306</v>
      </c>
      <c r="B310" s="177"/>
      <c r="C310" s="178"/>
      <c r="D310" s="179" t="s">
        <v>389</v>
      </c>
      <c r="E310" s="120">
        <v>170</v>
      </c>
      <c r="F310" s="120" t="s">
        <v>355</v>
      </c>
      <c r="G310" s="144">
        <v>286</v>
      </c>
      <c r="H310" s="144">
        <v>4.3</v>
      </c>
      <c r="I310" s="144">
        <v>0.5</v>
      </c>
      <c r="J310" s="144">
        <v>63.1</v>
      </c>
      <c r="K310" s="144">
        <v>49</v>
      </c>
      <c r="L310" s="144">
        <v>5</v>
      </c>
      <c r="M310" s="145"/>
    </row>
    <row r="311" spans="1:13" x14ac:dyDescent="0.15">
      <c r="A311" s="166">
        <v>45306</v>
      </c>
      <c r="B311" s="147"/>
      <c r="C311" s="148" t="s">
        <v>343</v>
      </c>
      <c r="D311" s="83" t="s">
        <v>130</v>
      </c>
      <c r="E311" s="103">
        <v>1</v>
      </c>
      <c r="F311" s="103" t="s">
        <v>392</v>
      </c>
      <c r="G311" s="141">
        <v>127</v>
      </c>
      <c r="H311" s="141">
        <v>4.2</v>
      </c>
      <c r="I311" s="141">
        <v>6.5</v>
      </c>
      <c r="J311" s="141">
        <v>11.9</v>
      </c>
      <c r="K311" s="141">
        <v>0</v>
      </c>
      <c r="L311" s="141">
        <v>0</v>
      </c>
      <c r="M311" s="149">
        <v>0.7</v>
      </c>
    </row>
    <row r="312" spans="1:13" x14ac:dyDescent="0.15">
      <c r="A312" s="146">
        <v>45306</v>
      </c>
      <c r="B312" s="150">
        <f>A311</f>
        <v>45306</v>
      </c>
      <c r="C312" s="151" t="s">
        <v>344</v>
      </c>
      <c r="D312" s="81" t="s">
        <v>131</v>
      </c>
      <c r="E312" s="109">
        <v>10</v>
      </c>
      <c r="F312" s="109" t="s">
        <v>355</v>
      </c>
      <c r="G312" s="141">
        <v>16</v>
      </c>
      <c r="H312" s="141">
        <v>1.2</v>
      </c>
      <c r="I312" s="141">
        <v>0.7</v>
      </c>
      <c r="J312" s="141">
        <v>1.1000000000000001</v>
      </c>
      <c r="K312" s="141">
        <v>61</v>
      </c>
      <c r="L312" s="141">
        <v>7</v>
      </c>
      <c r="M312" s="149">
        <v>0</v>
      </c>
    </row>
    <row r="313" spans="1:13" x14ac:dyDescent="0.15">
      <c r="A313" s="146">
        <v>45306</v>
      </c>
      <c r="B313" s="147" t="s">
        <v>345</v>
      </c>
      <c r="C313" s="151" t="s">
        <v>346</v>
      </c>
      <c r="D313" s="81" t="s">
        <v>132</v>
      </c>
      <c r="E313" s="109">
        <v>30</v>
      </c>
      <c r="F313" s="109" t="s">
        <v>355</v>
      </c>
      <c r="G313" s="141">
        <v>32</v>
      </c>
      <c r="H313" s="141">
        <v>1.2</v>
      </c>
      <c r="I313" s="141">
        <v>2.2000000000000002</v>
      </c>
      <c r="J313" s="141">
        <v>1.8</v>
      </c>
      <c r="K313" s="141">
        <v>49</v>
      </c>
      <c r="L313" s="141">
        <v>7</v>
      </c>
      <c r="M313" s="149">
        <v>0.2</v>
      </c>
    </row>
    <row r="314" spans="1:13" x14ac:dyDescent="0.15">
      <c r="A314" s="146">
        <v>45306</v>
      </c>
      <c r="B314" s="147" t="s">
        <v>347</v>
      </c>
      <c r="C314" s="151" t="s">
        <v>348</v>
      </c>
      <c r="D314" s="81" t="s">
        <v>133</v>
      </c>
      <c r="E314" s="109">
        <v>45</v>
      </c>
      <c r="F314" s="109" t="s">
        <v>355</v>
      </c>
      <c r="G314" s="141">
        <v>41</v>
      </c>
      <c r="H314" s="141">
        <v>1.8</v>
      </c>
      <c r="I314" s="141">
        <v>2.2999999999999998</v>
      </c>
      <c r="J314" s="141">
        <v>3.3</v>
      </c>
      <c r="K314" s="141">
        <v>86</v>
      </c>
      <c r="L314" s="141">
        <v>15</v>
      </c>
      <c r="M314" s="149">
        <v>0.5</v>
      </c>
    </row>
    <row r="315" spans="1:13" x14ac:dyDescent="0.15">
      <c r="A315" s="146">
        <v>45306</v>
      </c>
      <c r="B315" s="147"/>
      <c r="C315" s="151" t="s">
        <v>349</v>
      </c>
      <c r="D315" s="81" t="s">
        <v>134</v>
      </c>
      <c r="E315" s="109">
        <v>15</v>
      </c>
      <c r="F315" s="109" t="s">
        <v>355</v>
      </c>
      <c r="G315" s="141">
        <v>11</v>
      </c>
      <c r="H315" s="141">
        <v>0.3</v>
      </c>
      <c r="I315" s="141">
        <v>0.6</v>
      </c>
      <c r="J315" s="141">
        <v>1.3</v>
      </c>
      <c r="K315" s="141">
        <v>33</v>
      </c>
      <c r="L315" s="141">
        <v>7</v>
      </c>
      <c r="M315" s="149">
        <v>0.1</v>
      </c>
    </row>
    <row r="316" spans="1:13" x14ac:dyDescent="0.15">
      <c r="A316" s="146">
        <f t="shared" ref="A316:A330" si="70">A315</f>
        <v>45306</v>
      </c>
      <c r="B316" s="147" t="s">
        <v>350</v>
      </c>
      <c r="C316" s="151"/>
      <c r="D316" s="124"/>
      <c r="E316" s="109"/>
      <c r="F316" s="109"/>
      <c r="G316" s="141"/>
      <c r="H316" s="141"/>
      <c r="I316" s="141"/>
      <c r="J316" s="141"/>
      <c r="K316" s="141"/>
      <c r="L316" s="141"/>
      <c r="M316" s="149"/>
    </row>
    <row r="317" spans="1:13" x14ac:dyDescent="0.15">
      <c r="A317" s="146">
        <v>45306</v>
      </c>
      <c r="B317" s="147" t="s">
        <v>351</v>
      </c>
      <c r="C317" s="151" t="s">
        <v>352</v>
      </c>
      <c r="D317" s="152" t="s">
        <v>305</v>
      </c>
      <c r="E317" s="109">
        <v>30</v>
      </c>
      <c r="F317" s="109" t="s">
        <v>355</v>
      </c>
      <c r="G317" s="141">
        <v>34</v>
      </c>
      <c r="H317" s="141">
        <v>0.5</v>
      </c>
      <c r="I317" s="141">
        <v>1.4</v>
      </c>
      <c r="J317" s="141">
        <v>4.9000000000000004</v>
      </c>
      <c r="K317" s="141">
        <v>98</v>
      </c>
      <c r="L317" s="141">
        <v>1</v>
      </c>
      <c r="M317" s="149">
        <v>0.3</v>
      </c>
    </row>
    <row r="318" spans="1:13" x14ac:dyDescent="0.15">
      <c r="A318" s="146">
        <v>45306</v>
      </c>
      <c r="B318" s="147"/>
      <c r="C318" s="151" t="s">
        <v>353</v>
      </c>
      <c r="D318" s="124" t="s">
        <v>289</v>
      </c>
      <c r="E318" s="109">
        <v>0</v>
      </c>
      <c r="F318" s="109" t="s">
        <v>355</v>
      </c>
      <c r="G318" s="141">
        <v>0</v>
      </c>
      <c r="H318" s="141">
        <v>0</v>
      </c>
      <c r="I318" s="141">
        <v>0</v>
      </c>
      <c r="J318" s="141">
        <v>0</v>
      </c>
      <c r="K318" s="141">
        <v>0</v>
      </c>
      <c r="L318" s="141">
        <v>0</v>
      </c>
      <c r="M318" s="149">
        <v>0</v>
      </c>
    </row>
    <row r="319" spans="1:13" ht="14.25" thickBot="1" x14ac:dyDescent="0.2">
      <c r="A319" s="153">
        <f t="shared" si="70"/>
        <v>45306</v>
      </c>
      <c r="B319" s="154"/>
      <c r="C319" s="155"/>
      <c r="D319" s="156"/>
      <c r="E319" s="116"/>
      <c r="F319" s="116"/>
      <c r="G319" s="157">
        <f>SUM(G311:G318)</f>
        <v>261</v>
      </c>
      <c r="H319" s="157">
        <f t="shared" ref="H319:M319" si="71">SUM(H311:H318)</f>
        <v>9.2000000000000011</v>
      </c>
      <c r="I319" s="157">
        <f t="shared" si="71"/>
        <v>13.7</v>
      </c>
      <c r="J319" s="157">
        <f t="shared" si="71"/>
        <v>24.300000000000004</v>
      </c>
      <c r="K319" s="157">
        <f t="shared" si="71"/>
        <v>327</v>
      </c>
      <c r="L319" s="157">
        <f t="shared" si="71"/>
        <v>37</v>
      </c>
      <c r="M319" s="158">
        <f t="shared" si="71"/>
        <v>1.8</v>
      </c>
    </row>
    <row r="320" spans="1:13" ht="14.25" thickBot="1" x14ac:dyDescent="0.2">
      <c r="A320" s="159"/>
      <c r="B320" s="180"/>
      <c r="C320" s="181"/>
      <c r="D320" s="182"/>
      <c r="E320" s="183"/>
      <c r="F320" s="183"/>
      <c r="G320" s="164">
        <f t="shared" ref="G320:M320" si="72">G310+(G319*1.3)</f>
        <v>625.29999999999995</v>
      </c>
      <c r="H320" s="164">
        <f t="shared" si="72"/>
        <v>16.260000000000002</v>
      </c>
      <c r="I320" s="164">
        <f t="shared" si="72"/>
        <v>18.309999999999999</v>
      </c>
      <c r="J320" s="164">
        <f t="shared" si="72"/>
        <v>94.690000000000012</v>
      </c>
      <c r="K320" s="164">
        <f t="shared" si="72"/>
        <v>474.1</v>
      </c>
      <c r="L320" s="164">
        <f t="shared" si="72"/>
        <v>53.1</v>
      </c>
      <c r="M320" s="165">
        <f t="shared" si="72"/>
        <v>2.3400000000000003</v>
      </c>
    </row>
    <row r="321" spans="1:13" x14ac:dyDescent="0.15">
      <c r="A321" s="166">
        <f>A318</f>
        <v>45306</v>
      </c>
      <c r="B321" s="177"/>
      <c r="C321" s="178"/>
      <c r="D321" s="179" t="s">
        <v>389</v>
      </c>
      <c r="E321" s="120">
        <v>170</v>
      </c>
      <c r="F321" s="120" t="s">
        <v>355</v>
      </c>
      <c r="G321" s="144">
        <v>286</v>
      </c>
      <c r="H321" s="144">
        <v>4.3</v>
      </c>
      <c r="I321" s="144">
        <v>0.5</v>
      </c>
      <c r="J321" s="144">
        <v>63.1</v>
      </c>
      <c r="K321" s="144">
        <v>49</v>
      </c>
      <c r="L321" s="144">
        <v>5</v>
      </c>
      <c r="M321" s="145"/>
    </row>
    <row r="322" spans="1:13" x14ac:dyDescent="0.15">
      <c r="A322" s="166">
        <v>45306</v>
      </c>
      <c r="B322" s="147"/>
      <c r="C322" s="148" t="s">
        <v>343</v>
      </c>
      <c r="D322" s="83" t="s">
        <v>135</v>
      </c>
      <c r="E322" s="103">
        <v>60</v>
      </c>
      <c r="F322" s="103" t="s">
        <v>355</v>
      </c>
      <c r="G322" s="141">
        <v>72</v>
      </c>
      <c r="H322" s="141">
        <v>5.5</v>
      </c>
      <c r="I322" s="141">
        <v>4.0999999999999996</v>
      </c>
      <c r="J322" s="141">
        <v>4</v>
      </c>
      <c r="K322" s="141">
        <v>109</v>
      </c>
      <c r="L322" s="141">
        <v>4</v>
      </c>
      <c r="M322" s="149">
        <v>0.5</v>
      </c>
    </row>
    <row r="323" spans="1:13" x14ac:dyDescent="0.15">
      <c r="A323" s="146">
        <f t="shared" si="70"/>
        <v>45306</v>
      </c>
      <c r="B323" s="150">
        <f>B312</f>
        <v>45306</v>
      </c>
      <c r="C323" s="151" t="s">
        <v>344</v>
      </c>
      <c r="D323" s="81"/>
      <c r="E323" s="109"/>
      <c r="F323" s="109"/>
      <c r="G323" s="141"/>
      <c r="H323" s="141"/>
      <c r="I323" s="141"/>
      <c r="J323" s="141"/>
      <c r="K323" s="141"/>
      <c r="L323" s="141"/>
      <c r="M323" s="149"/>
    </row>
    <row r="324" spans="1:13" x14ac:dyDescent="0.15">
      <c r="A324" s="146">
        <v>45306</v>
      </c>
      <c r="B324" s="147" t="s">
        <v>345</v>
      </c>
      <c r="C324" s="151" t="s">
        <v>346</v>
      </c>
      <c r="D324" s="81" t="s">
        <v>136</v>
      </c>
      <c r="E324" s="109">
        <v>30</v>
      </c>
      <c r="F324" s="109" t="s">
        <v>355</v>
      </c>
      <c r="G324" s="141">
        <v>25</v>
      </c>
      <c r="H324" s="141">
        <v>0.5</v>
      </c>
      <c r="I324" s="141">
        <v>0.2</v>
      </c>
      <c r="J324" s="141">
        <v>5.4</v>
      </c>
      <c r="K324" s="141">
        <v>83</v>
      </c>
      <c r="L324" s="141">
        <v>2</v>
      </c>
      <c r="M324" s="149">
        <v>0.3</v>
      </c>
    </row>
    <row r="325" spans="1:13" x14ac:dyDescent="0.15">
      <c r="A325" s="146">
        <v>45306</v>
      </c>
      <c r="B325" s="147" t="s">
        <v>347</v>
      </c>
      <c r="C325" s="151" t="s">
        <v>348</v>
      </c>
      <c r="D325" s="81" t="s">
        <v>137</v>
      </c>
      <c r="E325" s="109">
        <v>45</v>
      </c>
      <c r="F325" s="109" t="s">
        <v>355</v>
      </c>
      <c r="G325" s="141">
        <v>44</v>
      </c>
      <c r="H325" s="141">
        <v>3.2</v>
      </c>
      <c r="I325" s="141">
        <v>1.4</v>
      </c>
      <c r="J325" s="141">
        <v>4.7</v>
      </c>
      <c r="K325" s="141">
        <v>51</v>
      </c>
      <c r="L325" s="141">
        <v>17</v>
      </c>
      <c r="M325" s="149">
        <v>0.4</v>
      </c>
    </row>
    <row r="326" spans="1:13" x14ac:dyDescent="0.15">
      <c r="A326" s="146">
        <v>45306</v>
      </c>
      <c r="B326" s="147"/>
      <c r="C326" s="151" t="s">
        <v>349</v>
      </c>
      <c r="D326" s="81" t="s">
        <v>138</v>
      </c>
      <c r="E326" s="109">
        <v>15</v>
      </c>
      <c r="F326" s="109" t="s">
        <v>355</v>
      </c>
      <c r="G326" s="141">
        <v>4</v>
      </c>
      <c r="H326" s="141">
        <v>0.3</v>
      </c>
      <c r="I326" s="141">
        <v>0</v>
      </c>
      <c r="J326" s="141">
        <v>0.7</v>
      </c>
      <c r="K326" s="141">
        <v>32</v>
      </c>
      <c r="L326" s="141">
        <v>10</v>
      </c>
      <c r="M326" s="149">
        <v>0.1</v>
      </c>
    </row>
    <row r="327" spans="1:13" x14ac:dyDescent="0.15">
      <c r="A327" s="146">
        <f t="shared" si="70"/>
        <v>45306</v>
      </c>
      <c r="B327" s="147" t="s">
        <v>354</v>
      </c>
      <c r="C327" s="151"/>
      <c r="D327" s="124"/>
      <c r="E327" s="109"/>
      <c r="F327" s="109"/>
      <c r="G327" s="141"/>
      <c r="H327" s="141"/>
      <c r="I327" s="141"/>
      <c r="J327" s="141"/>
      <c r="K327" s="141"/>
      <c r="L327" s="141"/>
      <c r="M327" s="149"/>
    </row>
    <row r="328" spans="1:13" x14ac:dyDescent="0.15">
      <c r="A328" s="146">
        <v>45306</v>
      </c>
      <c r="B328" s="147" t="s">
        <v>351</v>
      </c>
      <c r="C328" s="151" t="s">
        <v>352</v>
      </c>
      <c r="D328" s="81" t="s">
        <v>306</v>
      </c>
      <c r="E328" s="109">
        <v>2</v>
      </c>
      <c r="F328" s="109" t="s">
        <v>392</v>
      </c>
      <c r="G328" s="141">
        <v>52</v>
      </c>
      <c r="H328" s="141">
        <v>3.9</v>
      </c>
      <c r="I328" s="141">
        <v>2.5</v>
      </c>
      <c r="J328" s="141">
        <v>2.1</v>
      </c>
      <c r="K328" s="141">
        <v>20</v>
      </c>
      <c r="L328" s="141">
        <v>47</v>
      </c>
      <c r="M328" s="149">
        <v>0.4</v>
      </c>
    </row>
    <row r="329" spans="1:13" x14ac:dyDescent="0.15">
      <c r="A329" s="146">
        <f t="shared" si="70"/>
        <v>45306</v>
      </c>
      <c r="B329" s="147"/>
      <c r="C329" s="151" t="s">
        <v>353</v>
      </c>
      <c r="D329" s="124"/>
      <c r="E329" s="109"/>
      <c r="F329" s="109"/>
      <c r="G329" s="141"/>
      <c r="H329" s="141"/>
      <c r="I329" s="141"/>
      <c r="J329" s="141"/>
      <c r="K329" s="141"/>
      <c r="L329" s="141"/>
      <c r="M329" s="149"/>
    </row>
    <row r="330" spans="1:13" ht="14.25" thickBot="1" x14ac:dyDescent="0.2">
      <c r="A330" s="170">
        <f t="shared" si="70"/>
        <v>45306</v>
      </c>
      <c r="B330" s="147"/>
      <c r="C330" s="173"/>
      <c r="D330" s="174"/>
      <c r="E330" s="175"/>
      <c r="F330" s="175"/>
      <c r="G330" s="157">
        <f>SUM(G322:G329)</f>
        <v>197</v>
      </c>
      <c r="H330" s="157">
        <f t="shared" ref="H330:M330" si="73">SUM(H322:H329)</f>
        <v>13.4</v>
      </c>
      <c r="I330" s="157">
        <f t="shared" si="73"/>
        <v>8.1999999999999993</v>
      </c>
      <c r="J330" s="157">
        <f t="shared" si="73"/>
        <v>16.900000000000002</v>
      </c>
      <c r="K330" s="157">
        <f t="shared" si="73"/>
        <v>295</v>
      </c>
      <c r="L330" s="157">
        <f t="shared" si="73"/>
        <v>80</v>
      </c>
      <c r="M330" s="158">
        <f t="shared" si="73"/>
        <v>1.7000000000000002</v>
      </c>
    </row>
    <row r="331" spans="1:13" ht="14.25" thickBot="1" x14ac:dyDescent="0.2">
      <c r="A331" s="159"/>
      <c r="B331" s="160"/>
      <c r="C331" s="161"/>
      <c r="D331" s="162"/>
      <c r="E331" s="193"/>
      <c r="F331" s="193"/>
      <c r="G331" s="164">
        <f t="shared" ref="G331:M331" si="74">G321+(G330*1.3)</f>
        <v>542.1</v>
      </c>
      <c r="H331" s="164">
        <f t="shared" si="74"/>
        <v>21.720000000000002</v>
      </c>
      <c r="I331" s="164">
        <f t="shared" si="74"/>
        <v>11.16</v>
      </c>
      <c r="J331" s="164">
        <f t="shared" si="74"/>
        <v>85.070000000000007</v>
      </c>
      <c r="K331" s="164">
        <f t="shared" si="74"/>
        <v>432.5</v>
      </c>
      <c r="L331" s="164">
        <f t="shared" si="74"/>
        <v>109</v>
      </c>
      <c r="M331" s="165">
        <f t="shared" si="74"/>
        <v>2.2100000000000004</v>
      </c>
    </row>
    <row r="332" spans="1:13" x14ac:dyDescent="0.15">
      <c r="A332" s="171">
        <f>A330+1</f>
        <v>45307</v>
      </c>
      <c r="B332" s="177"/>
      <c r="C332" s="178"/>
      <c r="D332" s="179" t="s">
        <v>389</v>
      </c>
      <c r="E332" s="120">
        <v>170</v>
      </c>
      <c r="F332" s="120" t="s">
        <v>355</v>
      </c>
      <c r="G332" s="144">
        <v>286</v>
      </c>
      <c r="H332" s="144">
        <v>4.3</v>
      </c>
      <c r="I332" s="144">
        <v>0.5</v>
      </c>
      <c r="J332" s="144">
        <v>63.1</v>
      </c>
      <c r="K332" s="144">
        <v>49</v>
      </c>
      <c r="L332" s="144">
        <v>5</v>
      </c>
      <c r="M332" s="145"/>
    </row>
    <row r="333" spans="1:13" x14ac:dyDescent="0.15">
      <c r="A333" s="166">
        <v>45307</v>
      </c>
      <c r="B333" s="147"/>
      <c r="C333" s="148" t="s">
        <v>343</v>
      </c>
      <c r="D333" s="83" t="s">
        <v>139</v>
      </c>
      <c r="E333" s="103">
        <v>1</v>
      </c>
      <c r="F333" s="103" t="s">
        <v>394</v>
      </c>
      <c r="G333" s="141">
        <v>113</v>
      </c>
      <c r="H333" s="141">
        <v>8.6</v>
      </c>
      <c r="I333" s="141">
        <v>6.8</v>
      </c>
      <c r="J333" s="141">
        <v>3.2</v>
      </c>
      <c r="K333" s="141">
        <v>199</v>
      </c>
      <c r="L333" s="141">
        <v>7</v>
      </c>
      <c r="M333" s="149">
        <v>0.4</v>
      </c>
    </row>
    <row r="334" spans="1:13" x14ac:dyDescent="0.15">
      <c r="A334" s="166">
        <f>A333</f>
        <v>45307</v>
      </c>
      <c r="B334" s="150">
        <f>A333</f>
        <v>45307</v>
      </c>
      <c r="C334" s="151" t="s">
        <v>344</v>
      </c>
      <c r="D334" s="124"/>
      <c r="E334" s="109"/>
      <c r="F334" s="109"/>
      <c r="G334" s="141"/>
      <c r="H334" s="141"/>
      <c r="I334" s="141"/>
      <c r="J334" s="141"/>
      <c r="K334" s="141"/>
      <c r="L334" s="141"/>
      <c r="M334" s="149"/>
    </row>
    <row r="335" spans="1:13" x14ac:dyDescent="0.15">
      <c r="A335" s="166">
        <v>45307</v>
      </c>
      <c r="B335" s="147" t="s">
        <v>345</v>
      </c>
      <c r="C335" s="151" t="s">
        <v>346</v>
      </c>
      <c r="D335" s="81" t="s">
        <v>140</v>
      </c>
      <c r="E335" s="109">
        <v>30</v>
      </c>
      <c r="F335" s="109" t="s">
        <v>355</v>
      </c>
      <c r="G335" s="141">
        <v>59</v>
      </c>
      <c r="H335" s="141">
        <v>0.5</v>
      </c>
      <c r="I335" s="141">
        <v>3.3</v>
      </c>
      <c r="J335" s="141">
        <v>6.8</v>
      </c>
      <c r="K335" s="141">
        <v>45</v>
      </c>
      <c r="L335" s="141">
        <v>3</v>
      </c>
      <c r="M335" s="149">
        <v>0.5</v>
      </c>
    </row>
    <row r="336" spans="1:13" x14ac:dyDescent="0.15">
      <c r="A336" s="166">
        <v>45307</v>
      </c>
      <c r="B336" s="147" t="s">
        <v>347</v>
      </c>
      <c r="C336" s="151" t="s">
        <v>348</v>
      </c>
      <c r="D336" s="81" t="s">
        <v>141</v>
      </c>
      <c r="E336" s="109">
        <v>45</v>
      </c>
      <c r="F336" s="109" t="s">
        <v>355</v>
      </c>
      <c r="G336" s="141">
        <v>36</v>
      </c>
      <c r="H336" s="141">
        <v>1.2</v>
      </c>
      <c r="I336" s="141">
        <v>0.8</v>
      </c>
      <c r="J336" s="141">
        <v>6.1</v>
      </c>
      <c r="K336" s="141">
        <v>126</v>
      </c>
      <c r="L336" s="141">
        <v>4</v>
      </c>
      <c r="M336" s="149">
        <v>0.3</v>
      </c>
    </row>
    <row r="337" spans="1:13" x14ac:dyDescent="0.15">
      <c r="A337" s="166">
        <v>45307</v>
      </c>
      <c r="B337" s="147"/>
      <c r="C337" s="151" t="s">
        <v>349</v>
      </c>
      <c r="D337" s="81" t="s">
        <v>142</v>
      </c>
      <c r="E337" s="109">
        <v>15</v>
      </c>
      <c r="F337" s="109" t="s">
        <v>355</v>
      </c>
      <c r="G337" s="141">
        <v>5</v>
      </c>
      <c r="H337" s="141">
        <v>0.3</v>
      </c>
      <c r="I337" s="141">
        <v>0</v>
      </c>
      <c r="J337" s="141">
        <v>0.8</v>
      </c>
      <c r="K337" s="141">
        <v>69</v>
      </c>
      <c r="L337" s="141">
        <v>20</v>
      </c>
      <c r="M337" s="149">
        <v>0.2</v>
      </c>
    </row>
    <row r="338" spans="1:13" x14ac:dyDescent="0.15">
      <c r="A338" s="166">
        <f t="shared" ref="A338:A352" si="75">A337</f>
        <v>45307</v>
      </c>
      <c r="B338" s="147" t="s">
        <v>350</v>
      </c>
      <c r="C338" s="151"/>
      <c r="D338" s="124"/>
      <c r="E338" s="109"/>
      <c r="F338" s="109"/>
      <c r="G338" s="141"/>
      <c r="H338" s="141"/>
      <c r="I338" s="141"/>
      <c r="J338" s="141"/>
      <c r="K338" s="141"/>
      <c r="L338" s="141"/>
      <c r="M338" s="149"/>
    </row>
    <row r="339" spans="1:13" x14ac:dyDescent="0.15">
      <c r="A339" s="166">
        <v>45307</v>
      </c>
      <c r="B339" s="147" t="s">
        <v>351</v>
      </c>
      <c r="C339" s="151" t="s">
        <v>352</v>
      </c>
      <c r="D339" s="81" t="s">
        <v>307</v>
      </c>
      <c r="E339" s="109">
        <v>30</v>
      </c>
      <c r="F339" s="109" t="s">
        <v>355</v>
      </c>
      <c r="G339" s="141">
        <v>26</v>
      </c>
      <c r="H339" s="141">
        <v>0.6</v>
      </c>
      <c r="I339" s="141">
        <v>0.4</v>
      </c>
      <c r="J339" s="141">
        <v>5.4</v>
      </c>
      <c r="K339" s="141">
        <v>53</v>
      </c>
      <c r="L339" s="141">
        <v>14</v>
      </c>
      <c r="M339" s="149">
        <v>0.4</v>
      </c>
    </row>
    <row r="340" spans="1:13" x14ac:dyDescent="0.15">
      <c r="A340" s="166">
        <f t="shared" si="75"/>
        <v>45307</v>
      </c>
      <c r="B340" s="147"/>
      <c r="C340" s="151" t="s">
        <v>353</v>
      </c>
      <c r="D340" s="124"/>
      <c r="E340" s="109"/>
      <c r="F340" s="109"/>
      <c r="G340" s="141"/>
      <c r="H340" s="141"/>
      <c r="I340" s="141"/>
      <c r="J340" s="141"/>
      <c r="K340" s="141"/>
      <c r="L340" s="141"/>
      <c r="M340" s="149"/>
    </row>
    <row r="341" spans="1:13" ht="14.25" thickBot="1" x14ac:dyDescent="0.2">
      <c r="A341" s="153">
        <f t="shared" si="75"/>
        <v>45307</v>
      </c>
      <c r="B341" s="154"/>
      <c r="C341" s="155"/>
      <c r="D341" s="156"/>
      <c r="E341" s="116"/>
      <c r="F341" s="116"/>
      <c r="G341" s="157">
        <f>SUM(G333:G340)</f>
        <v>239</v>
      </c>
      <c r="H341" s="157">
        <f t="shared" ref="H341:M341" si="76">SUM(H333:H340)</f>
        <v>11.2</v>
      </c>
      <c r="I341" s="157">
        <f t="shared" si="76"/>
        <v>11.3</v>
      </c>
      <c r="J341" s="157">
        <f t="shared" si="76"/>
        <v>22.300000000000004</v>
      </c>
      <c r="K341" s="157">
        <f t="shared" si="76"/>
        <v>492</v>
      </c>
      <c r="L341" s="157">
        <f t="shared" si="76"/>
        <v>48</v>
      </c>
      <c r="M341" s="158">
        <f t="shared" si="76"/>
        <v>1.7999999999999998</v>
      </c>
    </row>
    <row r="342" spans="1:13" ht="14.25" thickBot="1" x14ac:dyDescent="0.2">
      <c r="A342" s="159"/>
      <c r="B342" s="160"/>
      <c r="C342" s="161"/>
      <c r="D342" s="162"/>
      <c r="E342" s="193"/>
      <c r="F342" s="193"/>
      <c r="G342" s="164">
        <f t="shared" ref="G342:M342" si="77">G332+(G341*1.3)</f>
        <v>596.70000000000005</v>
      </c>
      <c r="H342" s="164">
        <f t="shared" si="77"/>
        <v>18.86</v>
      </c>
      <c r="I342" s="164">
        <f t="shared" si="77"/>
        <v>15.190000000000001</v>
      </c>
      <c r="J342" s="164">
        <f t="shared" si="77"/>
        <v>92.09</v>
      </c>
      <c r="K342" s="164">
        <f t="shared" si="77"/>
        <v>688.6</v>
      </c>
      <c r="L342" s="164">
        <f t="shared" si="77"/>
        <v>67.400000000000006</v>
      </c>
      <c r="M342" s="165">
        <f t="shared" si="77"/>
        <v>2.34</v>
      </c>
    </row>
    <row r="343" spans="1:13" x14ac:dyDescent="0.15">
      <c r="A343" s="166">
        <f>A340</f>
        <v>45307</v>
      </c>
      <c r="B343" s="167"/>
      <c r="C343" s="148"/>
      <c r="D343" s="194" t="s">
        <v>389</v>
      </c>
      <c r="E343" s="103">
        <v>170</v>
      </c>
      <c r="F343" s="103" t="s">
        <v>355</v>
      </c>
      <c r="G343" s="144">
        <v>286</v>
      </c>
      <c r="H343" s="144">
        <v>4.3</v>
      </c>
      <c r="I343" s="144">
        <v>0.5</v>
      </c>
      <c r="J343" s="144">
        <v>63.1</v>
      </c>
      <c r="K343" s="144">
        <v>49</v>
      </c>
      <c r="L343" s="144">
        <v>5</v>
      </c>
      <c r="M343" s="145"/>
    </row>
    <row r="344" spans="1:13" x14ac:dyDescent="0.15">
      <c r="A344" s="166">
        <v>45307</v>
      </c>
      <c r="B344" s="147"/>
      <c r="C344" s="148" t="s">
        <v>343</v>
      </c>
      <c r="D344" s="83" t="s">
        <v>143</v>
      </c>
      <c r="E344" s="103">
        <v>60</v>
      </c>
      <c r="F344" s="103" t="s">
        <v>355</v>
      </c>
      <c r="G344" s="141">
        <v>91</v>
      </c>
      <c r="H344" s="141">
        <v>4.4000000000000004</v>
      </c>
      <c r="I344" s="141">
        <v>3.7</v>
      </c>
      <c r="J344" s="141">
        <v>10.199999999999999</v>
      </c>
      <c r="K344" s="141">
        <v>97</v>
      </c>
      <c r="L344" s="141">
        <v>7</v>
      </c>
      <c r="M344" s="149">
        <v>0.5</v>
      </c>
    </row>
    <row r="345" spans="1:13" x14ac:dyDescent="0.15">
      <c r="A345" s="166">
        <f t="shared" si="75"/>
        <v>45307</v>
      </c>
      <c r="B345" s="150">
        <f>B334</f>
        <v>45307</v>
      </c>
      <c r="C345" s="151" t="s">
        <v>344</v>
      </c>
      <c r="D345" s="81"/>
      <c r="E345" s="109"/>
      <c r="F345" s="109"/>
      <c r="G345" s="141"/>
      <c r="H345" s="141"/>
      <c r="I345" s="141"/>
      <c r="J345" s="141"/>
      <c r="K345" s="141"/>
      <c r="L345" s="141"/>
      <c r="M345" s="149"/>
    </row>
    <row r="346" spans="1:13" x14ac:dyDescent="0.15">
      <c r="A346" s="166">
        <v>45307</v>
      </c>
      <c r="B346" s="147" t="s">
        <v>345</v>
      </c>
      <c r="C346" s="151" t="s">
        <v>346</v>
      </c>
      <c r="D346" s="81" t="s">
        <v>144</v>
      </c>
      <c r="E346" s="109">
        <v>1</v>
      </c>
      <c r="F346" s="109" t="s">
        <v>392</v>
      </c>
      <c r="G346" s="141">
        <v>39</v>
      </c>
      <c r="H346" s="141">
        <v>2.2999999999999998</v>
      </c>
      <c r="I346" s="141">
        <v>1.9</v>
      </c>
      <c r="J346" s="141">
        <v>2.9</v>
      </c>
      <c r="K346" s="141">
        <v>25</v>
      </c>
      <c r="L346" s="141">
        <v>9</v>
      </c>
      <c r="M346" s="149">
        <v>0.3</v>
      </c>
    </row>
    <row r="347" spans="1:13" x14ac:dyDescent="0.15">
      <c r="A347" s="166">
        <v>45307</v>
      </c>
      <c r="B347" s="147" t="s">
        <v>347</v>
      </c>
      <c r="C347" s="151" t="s">
        <v>348</v>
      </c>
      <c r="D347" s="81" t="s">
        <v>145</v>
      </c>
      <c r="E347" s="109">
        <v>45</v>
      </c>
      <c r="F347" s="109" t="s">
        <v>355</v>
      </c>
      <c r="G347" s="141">
        <v>18</v>
      </c>
      <c r="H347" s="141">
        <v>0.6</v>
      </c>
      <c r="I347" s="141">
        <v>0.1</v>
      </c>
      <c r="J347" s="141">
        <v>4.0999999999999996</v>
      </c>
      <c r="K347" s="141">
        <v>86</v>
      </c>
      <c r="L347" s="141">
        <v>8</v>
      </c>
      <c r="M347" s="149">
        <v>0.4</v>
      </c>
    </row>
    <row r="348" spans="1:13" x14ac:dyDescent="0.15">
      <c r="A348" s="166">
        <v>45307</v>
      </c>
      <c r="B348" s="147"/>
      <c r="C348" s="151" t="s">
        <v>349</v>
      </c>
      <c r="D348" s="81" t="s">
        <v>146</v>
      </c>
      <c r="E348" s="109">
        <v>15</v>
      </c>
      <c r="F348" s="109" t="s">
        <v>355</v>
      </c>
      <c r="G348" s="141">
        <v>5</v>
      </c>
      <c r="H348" s="141">
        <v>0.2</v>
      </c>
      <c r="I348" s="141">
        <v>0</v>
      </c>
      <c r="J348" s="141">
        <v>0.9</v>
      </c>
      <c r="K348" s="141">
        <v>36</v>
      </c>
      <c r="L348" s="141">
        <v>15</v>
      </c>
      <c r="M348" s="149">
        <v>0.1</v>
      </c>
    </row>
    <row r="349" spans="1:13" x14ac:dyDescent="0.15">
      <c r="A349" s="166">
        <f t="shared" si="75"/>
        <v>45307</v>
      </c>
      <c r="B349" s="147" t="s">
        <v>354</v>
      </c>
      <c r="C349" s="151"/>
      <c r="D349" s="124"/>
      <c r="E349" s="109"/>
      <c r="F349" s="109"/>
      <c r="G349" s="141"/>
      <c r="H349" s="141"/>
      <c r="I349" s="141"/>
      <c r="J349" s="141"/>
      <c r="K349" s="141"/>
      <c r="L349" s="141"/>
      <c r="M349" s="149"/>
    </row>
    <row r="350" spans="1:13" x14ac:dyDescent="0.15">
      <c r="A350" s="166">
        <v>45307</v>
      </c>
      <c r="B350" s="147" t="s">
        <v>351</v>
      </c>
      <c r="C350" s="151" t="s">
        <v>352</v>
      </c>
      <c r="D350" s="81" t="s">
        <v>308</v>
      </c>
      <c r="E350" s="109">
        <v>1</v>
      </c>
      <c r="F350" s="109" t="s">
        <v>392</v>
      </c>
      <c r="G350" s="141">
        <v>65</v>
      </c>
      <c r="H350" s="141">
        <v>2.2999999999999998</v>
      </c>
      <c r="I350" s="141">
        <v>3.8</v>
      </c>
      <c r="J350" s="141">
        <v>5.2</v>
      </c>
      <c r="K350" s="141">
        <v>0</v>
      </c>
      <c r="L350" s="141">
        <v>0</v>
      </c>
      <c r="M350" s="149">
        <v>0.3</v>
      </c>
    </row>
    <row r="351" spans="1:13" x14ac:dyDescent="0.15">
      <c r="A351" s="166">
        <f t="shared" si="75"/>
        <v>45307</v>
      </c>
      <c r="B351" s="147"/>
      <c r="C351" s="151" t="s">
        <v>353</v>
      </c>
      <c r="D351" s="81"/>
      <c r="E351" s="109"/>
      <c r="F351" s="109"/>
      <c r="G351" s="141"/>
      <c r="H351" s="141"/>
      <c r="I351" s="141"/>
      <c r="J351" s="141"/>
      <c r="K351" s="141"/>
      <c r="L351" s="141"/>
      <c r="M351" s="149"/>
    </row>
    <row r="352" spans="1:13" ht="14.25" thickBot="1" x14ac:dyDescent="0.2">
      <c r="A352" s="195">
        <f t="shared" si="75"/>
        <v>45307</v>
      </c>
      <c r="B352" s="154"/>
      <c r="C352" s="155"/>
      <c r="D352" s="156"/>
      <c r="E352" s="116"/>
      <c r="F352" s="116"/>
      <c r="G352" s="157">
        <f>SUM(G344:G351)</f>
        <v>218</v>
      </c>
      <c r="H352" s="157">
        <f t="shared" ref="H352:M352" si="78">SUM(H344:H351)</f>
        <v>9.8000000000000007</v>
      </c>
      <c r="I352" s="157">
        <f t="shared" si="78"/>
        <v>9.5</v>
      </c>
      <c r="J352" s="157">
        <f t="shared" si="78"/>
        <v>23.299999999999997</v>
      </c>
      <c r="K352" s="157">
        <f t="shared" si="78"/>
        <v>244</v>
      </c>
      <c r="L352" s="157">
        <f t="shared" si="78"/>
        <v>39</v>
      </c>
      <c r="M352" s="158">
        <f t="shared" si="78"/>
        <v>1.6000000000000003</v>
      </c>
    </row>
    <row r="353" spans="1:13" ht="14.25" thickBot="1" x14ac:dyDescent="0.2">
      <c r="A353" s="191"/>
      <c r="B353" s="180"/>
      <c r="C353" s="181"/>
      <c r="D353" s="182"/>
      <c r="E353" s="183"/>
      <c r="F353" s="183"/>
      <c r="G353" s="164">
        <f t="shared" ref="G353:M353" si="79">G343+(G352*1.3)</f>
        <v>569.40000000000009</v>
      </c>
      <c r="H353" s="164">
        <f t="shared" si="79"/>
        <v>17.040000000000003</v>
      </c>
      <c r="I353" s="164">
        <f t="shared" si="79"/>
        <v>12.85</v>
      </c>
      <c r="J353" s="164">
        <f t="shared" si="79"/>
        <v>93.39</v>
      </c>
      <c r="K353" s="164">
        <f t="shared" si="79"/>
        <v>366.2</v>
      </c>
      <c r="L353" s="164">
        <f t="shared" si="79"/>
        <v>55.7</v>
      </c>
      <c r="M353" s="165">
        <f t="shared" si="79"/>
        <v>2.0800000000000005</v>
      </c>
    </row>
    <row r="354" spans="1:13" x14ac:dyDescent="0.15">
      <c r="A354" s="171">
        <f>A352+1</f>
        <v>45308</v>
      </c>
      <c r="B354" s="177"/>
      <c r="C354" s="178"/>
      <c r="D354" s="179" t="s">
        <v>389</v>
      </c>
      <c r="E354" s="120">
        <v>170</v>
      </c>
      <c r="F354" s="120" t="s">
        <v>355</v>
      </c>
      <c r="G354" s="144">
        <v>286</v>
      </c>
      <c r="H354" s="144">
        <v>4.3</v>
      </c>
      <c r="I354" s="144">
        <v>0.5</v>
      </c>
      <c r="J354" s="144">
        <v>63.1</v>
      </c>
      <c r="K354" s="144">
        <v>49</v>
      </c>
      <c r="L354" s="144">
        <v>5</v>
      </c>
      <c r="M354" s="145"/>
    </row>
    <row r="355" spans="1:13" x14ac:dyDescent="0.15">
      <c r="A355" s="196">
        <v>45308</v>
      </c>
      <c r="B355" s="147"/>
      <c r="C355" s="148" t="s">
        <v>343</v>
      </c>
      <c r="D355" s="83" t="s">
        <v>147</v>
      </c>
      <c r="E355" s="103">
        <v>1</v>
      </c>
      <c r="F355" s="103" t="s">
        <v>392</v>
      </c>
      <c r="G355" s="141">
        <v>94</v>
      </c>
      <c r="H355" s="141">
        <v>4.0999999999999996</v>
      </c>
      <c r="I355" s="141">
        <v>5.4</v>
      </c>
      <c r="J355" s="141">
        <v>7.4</v>
      </c>
      <c r="K355" s="141">
        <v>24</v>
      </c>
      <c r="L355" s="141">
        <v>2</v>
      </c>
      <c r="M355" s="149">
        <v>1.1000000000000001</v>
      </c>
    </row>
    <row r="356" spans="1:13" x14ac:dyDescent="0.15">
      <c r="A356" s="146">
        <v>45308</v>
      </c>
      <c r="B356" s="150">
        <f>A355</f>
        <v>45308</v>
      </c>
      <c r="C356" s="151" t="s">
        <v>344</v>
      </c>
      <c r="D356" s="124" t="s">
        <v>148</v>
      </c>
      <c r="E356" s="109">
        <v>10</v>
      </c>
      <c r="F356" s="109" t="s">
        <v>355</v>
      </c>
      <c r="G356" s="141">
        <v>3</v>
      </c>
      <c r="H356" s="141">
        <v>0.4</v>
      </c>
      <c r="I356" s="141">
        <v>0</v>
      </c>
      <c r="J356" s="141">
        <v>0.5</v>
      </c>
      <c r="K356" s="141">
        <v>18</v>
      </c>
      <c r="L356" s="141">
        <v>3</v>
      </c>
      <c r="M356" s="149">
        <v>0</v>
      </c>
    </row>
    <row r="357" spans="1:13" x14ac:dyDescent="0.15">
      <c r="A357" s="146">
        <v>45308</v>
      </c>
      <c r="B357" s="147" t="s">
        <v>345</v>
      </c>
      <c r="C357" s="151" t="s">
        <v>346</v>
      </c>
      <c r="D357" s="81" t="s">
        <v>149</v>
      </c>
      <c r="E357" s="109">
        <v>30</v>
      </c>
      <c r="F357" s="109" t="s">
        <v>355</v>
      </c>
      <c r="G357" s="141">
        <v>9</v>
      </c>
      <c r="H357" s="141">
        <v>0.5</v>
      </c>
      <c r="I357" s="141">
        <v>0.1</v>
      </c>
      <c r="J357" s="141">
        <v>1.7</v>
      </c>
      <c r="K357" s="141">
        <v>59</v>
      </c>
      <c r="L357" s="141">
        <v>18</v>
      </c>
      <c r="M357" s="149">
        <v>0.2</v>
      </c>
    </row>
    <row r="358" spans="1:13" x14ac:dyDescent="0.15">
      <c r="A358" s="146">
        <v>45308</v>
      </c>
      <c r="B358" s="147" t="s">
        <v>347</v>
      </c>
      <c r="C358" s="151" t="s">
        <v>348</v>
      </c>
      <c r="D358" s="81" t="s">
        <v>150</v>
      </c>
      <c r="E358" s="109">
        <v>45</v>
      </c>
      <c r="F358" s="109" t="s">
        <v>355</v>
      </c>
      <c r="G358" s="141">
        <v>58</v>
      </c>
      <c r="H358" s="141">
        <v>2.9</v>
      </c>
      <c r="I358" s="141">
        <v>2.7</v>
      </c>
      <c r="J358" s="141">
        <v>6</v>
      </c>
      <c r="K358" s="141">
        <v>109</v>
      </c>
      <c r="L358" s="141">
        <v>20</v>
      </c>
      <c r="M358" s="149">
        <v>0.5</v>
      </c>
    </row>
    <row r="359" spans="1:13" x14ac:dyDescent="0.15">
      <c r="A359" s="146">
        <v>45308</v>
      </c>
      <c r="B359" s="147"/>
      <c r="C359" s="151" t="s">
        <v>349</v>
      </c>
      <c r="D359" s="81" t="s">
        <v>151</v>
      </c>
      <c r="E359" s="109">
        <v>2</v>
      </c>
      <c r="F359" s="109" t="s">
        <v>392</v>
      </c>
      <c r="G359" s="141">
        <v>15</v>
      </c>
      <c r="H359" s="141">
        <v>0.3</v>
      </c>
      <c r="I359" s="141">
        <v>0</v>
      </c>
      <c r="J359" s="141">
        <v>3.3</v>
      </c>
      <c r="K359" s="141">
        <v>66</v>
      </c>
      <c r="L359" s="141">
        <v>2</v>
      </c>
      <c r="M359" s="149">
        <v>0.1</v>
      </c>
    </row>
    <row r="360" spans="1:13" x14ac:dyDescent="0.15">
      <c r="A360" s="146">
        <f t="shared" ref="A360:A374" si="80">A359</f>
        <v>45308</v>
      </c>
      <c r="B360" s="147" t="s">
        <v>350</v>
      </c>
      <c r="C360" s="151"/>
      <c r="D360" s="124"/>
      <c r="E360" s="109"/>
      <c r="F360" s="109"/>
      <c r="G360" s="141"/>
      <c r="H360" s="141"/>
      <c r="I360" s="141"/>
      <c r="J360" s="141"/>
      <c r="K360" s="141"/>
      <c r="L360" s="141"/>
      <c r="M360" s="149"/>
    </row>
    <row r="361" spans="1:13" x14ac:dyDescent="0.15">
      <c r="A361" s="146">
        <v>45308</v>
      </c>
      <c r="B361" s="147" t="s">
        <v>351</v>
      </c>
      <c r="C361" s="151" t="s">
        <v>352</v>
      </c>
      <c r="D361" s="81" t="s">
        <v>309</v>
      </c>
      <c r="E361" s="109">
        <v>1</v>
      </c>
      <c r="F361" s="109" t="s">
        <v>392</v>
      </c>
      <c r="G361" s="141">
        <v>44</v>
      </c>
      <c r="H361" s="141">
        <v>4</v>
      </c>
      <c r="I361" s="141">
        <v>1.4</v>
      </c>
      <c r="J361" s="141">
        <v>3.8</v>
      </c>
      <c r="K361" s="141">
        <v>36</v>
      </c>
      <c r="L361" s="141">
        <v>16</v>
      </c>
      <c r="M361" s="149">
        <v>0.7</v>
      </c>
    </row>
    <row r="362" spans="1:13" x14ac:dyDescent="0.15">
      <c r="A362" s="146">
        <f t="shared" si="80"/>
        <v>45308</v>
      </c>
      <c r="B362" s="147"/>
      <c r="C362" s="151" t="s">
        <v>353</v>
      </c>
      <c r="D362" s="124"/>
      <c r="E362" s="109"/>
      <c r="F362" s="109"/>
      <c r="G362" s="141"/>
      <c r="H362" s="141"/>
      <c r="I362" s="141"/>
      <c r="J362" s="141"/>
      <c r="K362" s="141"/>
      <c r="L362" s="141"/>
      <c r="M362" s="149"/>
    </row>
    <row r="363" spans="1:13" ht="14.25" thickBot="1" x14ac:dyDescent="0.2">
      <c r="A363" s="153">
        <f t="shared" si="80"/>
        <v>45308</v>
      </c>
      <c r="B363" s="154"/>
      <c r="C363" s="155"/>
      <c r="D363" s="156"/>
      <c r="E363" s="116"/>
      <c r="F363" s="116"/>
      <c r="G363" s="157">
        <f>SUM(G355:G362)</f>
        <v>223</v>
      </c>
      <c r="H363" s="157">
        <f t="shared" ref="H363:M363" si="81">SUM(H355:H362)</f>
        <v>12.200000000000001</v>
      </c>
      <c r="I363" s="157">
        <f t="shared" si="81"/>
        <v>9.6</v>
      </c>
      <c r="J363" s="157">
        <f t="shared" si="81"/>
        <v>22.7</v>
      </c>
      <c r="K363" s="157">
        <f t="shared" si="81"/>
        <v>312</v>
      </c>
      <c r="L363" s="157">
        <f t="shared" si="81"/>
        <v>61</v>
      </c>
      <c r="M363" s="158">
        <f t="shared" si="81"/>
        <v>2.6</v>
      </c>
    </row>
    <row r="364" spans="1:13" ht="14.25" thickBot="1" x14ac:dyDescent="0.2">
      <c r="A364" s="159"/>
      <c r="B364" s="160"/>
      <c r="C364" s="161"/>
      <c r="D364" s="162"/>
      <c r="E364" s="193"/>
      <c r="F364" s="193"/>
      <c r="G364" s="164">
        <f t="shared" ref="G364:M364" si="82">G354+(G363*1.3)</f>
        <v>575.90000000000009</v>
      </c>
      <c r="H364" s="164">
        <f t="shared" si="82"/>
        <v>20.16</v>
      </c>
      <c r="I364" s="164">
        <f t="shared" si="82"/>
        <v>12.98</v>
      </c>
      <c r="J364" s="164">
        <f t="shared" si="82"/>
        <v>92.61</v>
      </c>
      <c r="K364" s="164">
        <f t="shared" si="82"/>
        <v>454.6</v>
      </c>
      <c r="L364" s="164">
        <f t="shared" si="82"/>
        <v>84.3</v>
      </c>
      <c r="M364" s="165">
        <f t="shared" si="82"/>
        <v>3.3800000000000003</v>
      </c>
    </row>
    <row r="365" spans="1:13" x14ac:dyDescent="0.15">
      <c r="A365" s="196">
        <f>A362</f>
        <v>45308</v>
      </c>
      <c r="B365" s="167"/>
      <c r="C365" s="148"/>
      <c r="D365" s="194" t="s">
        <v>389</v>
      </c>
      <c r="E365" s="103">
        <v>170</v>
      </c>
      <c r="F365" s="103" t="s">
        <v>355</v>
      </c>
      <c r="G365" s="144">
        <v>286</v>
      </c>
      <c r="H365" s="144">
        <v>4.3</v>
      </c>
      <c r="I365" s="144">
        <v>0.5</v>
      </c>
      <c r="J365" s="144">
        <v>63.1</v>
      </c>
      <c r="K365" s="144">
        <v>49</v>
      </c>
      <c r="L365" s="144">
        <v>5</v>
      </c>
      <c r="M365" s="145"/>
    </row>
    <row r="366" spans="1:13" x14ac:dyDescent="0.15">
      <c r="A366" s="196">
        <v>45308</v>
      </c>
      <c r="B366" s="147"/>
      <c r="C366" s="148" t="s">
        <v>343</v>
      </c>
      <c r="D366" s="83" t="s">
        <v>152</v>
      </c>
      <c r="E366" s="103">
        <v>2</v>
      </c>
      <c r="F366" s="103" t="s">
        <v>392</v>
      </c>
      <c r="G366" s="141">
        <v>82</v>
      </c>
      <c r="H366" s="141">
        <v>2.9</v>
      </c>
      <c r="I366" s="141">
        <v>3.2</v>
      </c>
      <c r="J366" s="141">
        <v>10.6</v>
      </c>
      <c r="K366" s="141">
        <v>55</v>
      </c>
      <c r="L366" s="141">
        <v>11</v>
      </c>
      <c r="M366" s="149">
        <v>0.6</v>
      </c>
    </row>
    <row r="367" spans="1:13" x14ac:dyDescent="0.15">
      <c r="A367" s="146">
        <v>45308</v>
      </c>
      <c r="B367" s="150">
        <f>B356</f>
        <v>45308</v>
      </c>
      <c r="C367" s="151" t="s">
        <v>344</v>
      </c>
      <c r="D367" s="81" t="s">
        <v>153</v>
      </c>
      <c r="E367" s="109">
        <v>10</v>
      </c>
      <c r="F367" s="109" t="s">
        <v>355</v>
      </c>
      <c r="G367" s="141">
        <v>2</v>
      </c>
      <c r="H367" s="141">
        <v>0.1</v>
      </c>
      <c r="I367" s="141">
        <v>0</v>
      </c>
      <c r="J367" s="141">
        <v>0.3</v>
      </c>
      <c r="K367" s="141">
        <v>18</v>
      </c>
      <c r="L367" s="141">
        <v>2</v>
      </c>
      <c r="M367" s="149">
        <v>0.4</v>
      </c>
    </row>
    <row r="368" spans="1:13" x14ac:dyDescent="0.15">
      <c r="A368" s="146">
        <v>45308</v>
      </c>
      <c r="B368" s="147" t="s">
        <v>345</v>
      </c>
      <c r="C368" s="151" t="s">
        <v>346</v>
      </c>
      <c r="D368" s="81" t="s">
        <v>154</v>
      </c>
      <c r="E368" s="109">
        <v>30</v>
      </c>
      <c r="F368" s="109" t="s">
        <v>355</v>
      </c>
      <c r="G368" s="141">
        <v>28</v>
      </c>
      <c r="H368" s="141">
        <v>0.9</v>
      </c>
      <c r="I368" s="141">
        <v>1.6</v>
      </c>
      <c r="J368" s="141">
        <v>2.6</v>
      </c>
      <c r="K368" s="141">
        <v>50</v>
      </c>
      <c r="L368" s="141">
        <v>7</v>
      </c>
      <c r="M368" s="149">
        <v>0.2</v>
      </c>
    </row>
    <row r="369" spans="1:13" x14ac:dyDescent="0.15">
      <c r="A369" s="146">
        <v>45308</v>
      </c>
      <c r="B369" s="147" t="s">
        <v>347</v>
      </c>
      <c r="C369" s="151" t="s">
        <v>348</v>
      </c>
      <c r="D369" s="81" t="s">
        <v>155</v>
      </c>
      <c r="E369" s="109">
        <v>45</v>
      </c>
      <c r="F369" s="109" t="s">
        <v>355</v>
      </c>
      <c r="G369" s="141">
        <v>49</v>
      </c>
      <c r="H369" s="141">
        <v>1</v>
      </c>
      <c r="I369" s="141">
        <v>0.1</v>
      </c>
      <c r="J369" s="141">
        <v>11.2</v>
      </c>
      <c r="K369" s="141">
        <v>157</v>
      </c>
      <c r="L369" s="141">
        <v>23</v>
      </c>
      <c r="M369" s="149">
        <v>0.3</v>
      </c>
    </row>
    <row r="370" spans="1:13" x14ac:dyDescent="0.15">
      <c r="A370" s="146">
        <v>45308</v>
      </c>
      <c r="B370" s="147"/>
      <c r="C370" s="151" t="s">
        <v>349</v>
      </c>
      <c r="D370" s="81" t="s">
        <v>156</v>
      </c>
      <c r="E370" s="109">
        <v>15</v>
      </c>
      <c r="F370" s="109" t="s">
        <v>355</v>
      </c>
      <c r="G370" s="141">
        <v>8</v>
      </c>
      <c r="H370" s="141">
        <v>0.6</v>
      </c>
      <c r="I370" s="141">
        <v>0</v>
      </c>
      <c r="J370" s="141">
        <v>1.7</v>
      </c>
      <c r="K370" s="141">
        <v>61</v>
      </c>
      <c r="L370" s="141">
        <v>5</v>
      </c>
      <c r="M370" s="149">
        <v>0.2</v>
      </c>
    </row>
    <row r="371" spans="1:13" x14ac:dyDescent="0.15">
      <c r="A371" s="146">
        <f t="shared" si="80"/>
        <v>45308</v>
      </c>
      <c r="B371" s="147" t="s">
        <v>354</v>
      </c>
      <c r="C371" s="151"/>
      <c r="D371" s="124"/>
      <c r="E371" s="109"/>
      <c r="F371" s="109"/>
      <c r="G371" s="141"/>
      <c r="H371" s="141"/>
      <c r="I371" s="141"/>
      <c r="J371" s="141"/>
      <c r="K371" s="141"/>
      <c r="L371" s="141"/>
      <c r="M371" s="149"/>
    </row>
    <row r="372" spans="1:13" x14ac:dyDescent="0.15">
      <c r="A372" s="146">
        <v>45308</v>
      </c>
      <c r="B372" s="147" t="s">
        <v>351</v>
      </c>
      <c r="C372" s="151" t="s">
        <v>352</v>
      </c>
      <c r="D372" s="81" t="s">
        <v>310</v>
      </c>
      <c r="E372" s="109">
        <v>30</v>
      </c>
      <c r="F372" s="109" t="s">
        <v>355</v>
      </c>
      <c r="G372" s="141">
        <v>17</v>
      </c>
      <c r="H372" s="141">
        <v>1.1000000000000001</v>
      </c>
      <c r="I372" s="141">
        <v>0.5</v>
      </c>
      <c r="J372" s="141">
        <v>2.2000000000000002</v>
      </c>
      <c r="K372" s="141">
        <v>55</v>
      </c>
      <c r="L372" s="141">
        <v>22</v>
      </c>
      <c r="M372" s="149">
        <v>0.3</v>
      </c>
    </row>
    <row r="373" spans="1:13" x14ac:dyDescent="0.15">
      <c r="A373" s="166">
        <f t="shared" si="80"/>
        <v>45308</v>
      </c>
      <c r="B373" s="147"/>
      <c r="C373" s="151" t="s">
        <v>353</v>
      </c>
      <c r="D373" s="124"/>
      <c r="E373" s="109"/>
      <c r="F373" s="109"/>
      <c r="G373" s="141"/>
      <c r="H373" s="141"/>
      <c r="I373" s="141"/>
      <c r="J373" s="141"/>
      <c r="K373" s="141"/>
      <c r="L373" s="141"/>
      <c r="M373" s="149"/>
    </row>
    <row r="374" spans="1:13" ht="14.25" thickBot="1" x14ac:dyDescent="0.2">
      <c r="A374" s="195">
        <f t="shared" si="80"/>
        <v>45308</v>
      </c>
      <c r="B374" s="154"/>
      <c r="C374" s="155"/>
      <c r="D374" s="156"/>
      <c r="E374" s="116"/>
      <c r="F374" s="116"/>
      <c r="G374" s="157">
        <f>SUM(G366:G373)</f>
        <v>186</v>
      </c>
      <c r="H374" s="157">
        <f t="shared" ref="H374:M374" si="83">SUM(H366:H373)</f>
        <v>6.6</v>
      </c>
      <c r="I374" s="157">
        <f t="shared" si="83"/>
        <v>5.4</v>
      </c>
      <c r="J374" s="157">
        <f t="shared" si="83"/>
        <v>28.599999999999998</v>
      </c>
      <c r="K374" s="157">
        <f t="shared" si="83"/>
        <v>396</v>
      </c>
      <c r="L374" s="157">
        <f t="shared" si="83"/>
        <v>70</v>
      </c>
      <c r="M374" s="158">
        <f t="shared" si="83"/>
        <v>2</v>
      </c>
    </row>
    <row r="375" spans="1:13" ht="14.25" thickBot="1" x14ac:dyDescent="0.2">
      <c r="A375" s="191"/>
      <c r="B375" s="180"/>
      <c r="C375" s="181"/>
      <c r="D375" s="182"/>
      <c r="E375" s="183"/>
      <c r="F375" s="183"/>
      <c r="G375" s="164">
        <f t="shared" ref="G375:M375" si="84">G365+(G374*1.3)</f>
        <v>527.79999999999995</v>
      </c>
      <c r="H375" s="164">
        <f t="shared" si="84"/>
        <v>12.879999999999999</v>
      </c>
      <c r="I375" s="164">
        <f t="shared" si="84"/>
        <v>7.5200000000000005</v>
      </c>
      <c r="J375" s="164">
        <f t="shared" si="84"/>
        <v>100.28</v>
      </c>
      <c r="K375" s="164">
        <f t="shared" si="84"/>
        <v>563.80000000000007</v>
      </c>
      <c r="L375" s="164">
        <f t="shared" si="84"/>
        <v>96</v>
      </c>
      <c r="M375" s="165">
        <f t="shared" si="84"/>
        <v>2.6</v>
      </c>
    </row>
    <row r="376" spans="1:13" x14ac:dyDescent="0.15">
      <c r="A376" s="171">
        <f>A374+1</f>
        <v>45309</v>
      </c>
      <c r="B376" s="177"/>
      <c r="C376" s="178"/>
      <c r="D376" s="179" t="s">
        <v>389</v>
      </c>
      <c r="E376" s="120">
        <v>170</v>
      </c>
      <c r="F376" s="120" t="s">
        <v>355</v>
      </c>
      <c r="G376" s="144">
        <v>286</v>
      </c>
      <c r="H376" s="144">
        <v>4.3</v>
      </c>
      <c r="I376" s="144">
        <v>0.5</v>
      </c>
      <c r="J376" s="144">
        <v>63.1</v>
      </c>
      <c r="K376" s="144">
        <v>49</v>
      </c>
      <c r="L376" s="144">
        <v>5</v>
      </c>
      <c r="M376" s="145"/>
    </row>
    <row r="377" spans="1:13" x14ac:dyDescent="0.15">
      <c r="A377" s="166">
        <v>45309</v>
      </c>
      <c r="B377" s="147"/>
      <c r="C377" s="148" t="s">
        <v>343</v>
      </c>
      <c r="D377" s="83" t="s">
        <v>157</v>
      </c>
      <c r="E377" s="103">
        <v>1</v>
      </c>
      <c r="F377" s="103" t="s">
        <v>394</v>
      </c>
      <c r="G377" s="141">
        <v>110</v>
      </c>
      <c r="H377" s="141">
        <v>4</v>
      </c>
      <c r="I377" s="141">
        <v>6.4</v>
      </c>
      <c r="J377" s="141">
        <v>9.8000000000000007</v>
      </c>
      <c r="K377" s="141">
        <v>97</v>
      </c>
      <c r="L377" s="141">
        <v>15</v>
      </c>
      <c r="M377" s="149">
        <v>1.3</v>
      </c>
    </row>
    <row r="378" spans="1:13" x14ac:dyDescent="0.15">
      <c r="A378" s="146">
        <f>A377</f>
        <v>45309</v>
      </c>
      <c r="B378" s="150">
        <f>A377</f>
        <v>45309</v>
      </c>
      <c r="C378" s="151" t="s">
        <v>344</v>
      </c>
      <c r="D378" s="81"/>
      <c r="E378" s="109"/>
      <c r="F378" s="109"/>
      <c r="G378" s="141"/>
      <c r="H378" s="141"/>
      <c r="I378" s="141"/>
      <c r="J378" s="141"/>
      <c r="K378" s="141"/>
      <c r="L378" s="141"/>
      <c r="M378" s="149"/>
    </row>
    <row r="379" spans="1:13" x14ac:dyDescent="0.15">
      <c r="A379" s="146">
        <v>45309</v>
      </c>
      <c r="B379" s="147" t="s">
        <v>345</v>
      </c>
      <c r="C379" s="151" t="s">
        <v>346</v>
      </c>
      <c r="D379" s="81" t="s">
        <v>158</v>
      </c>
      <c r="E379" s="109">
        <v>30</v>
      </c>
      <c r="F379" s="109" t="s">
        <v>355</v>
      </c>
      <c r="G379" s="141">
        <v>31</v>
      </c>
      <c r="H379" s="141">
        <v>0.8</v>
      </c>
      <c r="I379" s="141">
        <v>2.1</v>
      </c>
      <c r="J379" s="141">
        <v>2.4</v>
      </c>
      <c r="K379" s="141">
        <v>54</v>
      </c>
      <c r="L379" s="141">
        <v>7</v>
      </c>
      <c r="M379" s="149">
        <v>0.2</v>
      </c>
    </row>
    <row r="380" spans="1:13" x14ac:dyDescent="0.15">
      <c r="A380" s="146">
        <f t="shared" ref="A380:A396" si="85">A379</f>
        <v>45309</v>
      </c>
      <c r="B380" s="147" t="s">
        <v>347</v>
      </c>
      <c r="C380" s="151" t="s">
        <v>348</v>
      </c>
      <c r="D380" s="81"/>
      <c r="E380" s="109"/>
      <c r="F380" s="109"/>
      <c r="G380" s="141"/>
      <c r="H380" s="141"/>
      <c r="I380" s="141"/>
      <c r="J380" s="141"/>
      <c r="K380" s="141"/>
      <c r="L380" s="141"/>
      <c r="M380" s="149"/>
    </row>
    <row r="381" spans="1:13" x14ac:dyDescent="0.15">
      <c r="A381" s="146">
        <v>45309</v>
      </c>
      <c r="B381" s="147"/>
      <c r="C381" s="151" t="s">
        <v>349</v>
      </c>
      <c r="D381" s="81" t="s">
        <v>159</v>
      </c>
      <c r="E381" s="109">
        <v>15</v>
      </c>
      <c r="F381" s="109" t="s">
        <v>355</v>
      </c>
      <c r="G381" s="141">
        <v>7</v>
      </c>
      <c r="H381" s="141">
        <v>0.2</v>
      </c>
      <c r="I381" s="141">
        <v>0</v>
      </c>
      <c r="J381" s="141">
        <v>1.7</v>
      </c>
      <c r="K381" s="141">
        <v>17</v>
      </c>
      <c r="L381" s="141">
        <v>3</v>
      </c>
      <c r="M381" s="149">
        <v>0.6</v>
      </c>
    </row>
    <row r="382" spans="1:13" x14ac:dyDescent="0.15">
      <c r="A382" s="146">
        <f t="shared" si="85"/>
        <v>45309</v>
      </c>
      <c r="B382" s="147" t="s">
        <v>350</v>
      </c>
      <c r="C382" s="151"/>
      <c r="D382" s="124"/>
      <c r="E382" s="109"/>
      <c r="F382" s="109"/>
      <c r="G382" s="141"/>
      <c r="H382" s="141"/>
      <c r="I382" s="141"/>
      <c r="J382" s="141"/>
      <c r="K382" s="141"/>
      <c r="L382" s="141"/>
      <c r="M382" s="149"/>
    </row>
    <row r="383" spans="1:13" x14ac:dyDescent="0.15">
      <c r="A383" s="146">
        <v>45309</v>
      </c>
      <c r="B383" s="147" t="s">
        <v>351</v>
      </c>
      <c r="C383" s="151" t="s">
        <v>352</v>
      </c>
      <c r="D383" s="81" t="s">
        <v>311</v>
      </c>
      <c r="E383" s="109">
        <v>30</v>
      </c>
      <c r="F383" s="109" t="s">
        <v>355</v>
      </c>
      <c r="G383" s="141">
        <v>17</v>
      </c>
      <c r="H383" s="141">
        <v>0.1</v>
      </c>
      <c r="I383" s="141">
        <v>0</v>
      </c>
      <c r="J383" s="141">
        <v>4.0999999999999996</v>
      </c>
      <c r="K383" s="141">
        <v>18</v>
      </c>
      <c r="L383" s="141">
        <v>0</v>
      </c>
      <c r="M383" s="149">
        <v>0</v>
      </c>
    </row>
    <row r="384" spans="1:13" x14ac:dyDescent="0.15">
      <c r="A384" s="146">
        <f t="shared" si="85"/>
        <v>45309</v>
      </c>
      <c r="B384" s="147"/>
      <c r="C384" s="151" t="s">
        <v>353</v>
      </c>
      <c r="D384" s="124"/>
      <c r="E384" s="109"/>
      <c r="F384" s="109"/>
      <c r="G384" s="141"/>
      <c r="H384" s="141"/>
      <c r="I384" s="141"/>
      <c r="J384" s="141"/>
      <c r="K384" s="141"/>
      <c r="L384" s="141"/>
      <c r="M384" s="149"/>
    </row>
    <row r="385" spans="1:13" ht="14.25" thickBot="1" x14ac:dyDescent="0.2">
      <c r="A385" s="153">
        <f t="shared" si="85"/>
        <v>45309</v>
      </c>
      <c r="B385" s="154"/>
      <c r="C385" s="155"/>
      <c r="D385" s="156"/>
      <c r="E385" s="116"/>
      <c r="F385" s="116"/>
      <c r="G385" s="157">
        <f>SUM(G377:G384)</f>
        <v>165</v>
      </c>
      <c r="H385" s="157">
        <f t="shared" ref="H385:M385" si="86">SUM(H377:H384)</f>
        <v>5.0999999999999996</v>
      </c>
      <c r="I385" s="157">
        <f t="shared" si="86"/>
        <v>8.5</v>
      </c>
      <c r="J385" s="157">
        <f t="shared" si="86"/>
        <v>18</v>
      </c>
      <c r="K385" s="157">
        <f t="shared" si="86"/>
        <v>186</v>
      </c>
      <c r="L385" s="157">
        <f t="shared" si="86"/>
        <v>25</v>
      </c>
      <c r="M385" s="158">
        <f t="shared" si="86"/>
        <v>2.1</v>
      </c>
    </row>
    <row r="386" spans="1:13" ht="14.25" thickBot="1" x14ac:dyDescent="0.2">
      <c r="A386" s="159"/>
      <c r="B386" s="197"/>
      <c r="C386" s="181"/>
      <c r="D386" s="182"/>
      <c r="E386" s="183"/>
      <c r="F386" s="183"/>
      <c r="G386" s="164">
        <f t="shared" ref="G386:M386" si="87">G376+(G385*1.3)</f>
        <v>500.5</v>
      </c>
      <c r="H386" s="164">
        <f t="shared" si="87"/>
        <v>10.93</v>
      </c>
      <c r="I386" s="164">
        <f t="shared" si="87"/>
        <v>11.55</v>
      </c>
      <c r="J386" s="164">
        <f t="shared" si="87"/>
        <v>86.5</v>
      </c>
      <c r="K386" s="164">
        <f t="shared" si="87"/>
        <v>290.8</v>
      </c>
      <c r="L386" s="164">
        <f t="shared" si="87"/>
        <v>37.5</v>
      </c>
      <c r="M386" s="165">
        <f t="shared" si="87"/>
        <v>2.7300000000000004</v>
      </c>
    </row>
    <row r="387" spans="1:13" x14ac:dyDescent="0.15">
      <c r="A387" s="166">
        <f>A384</f>
        <v>45309</v>
      </c>
      <c r="B387" s="177"/>
      <c r="C387" s="178"/>
      <c r="D387" s="179" t="s">
        <v>389</v>
      </c>
      <c r="E387" s="120">
        <v>170</v>
      </c>
      <c r="F387" s="120" t="s">
        <v>355</v>
      </c>
      <c r="G387" s="144">
        <v>286</v>
      </c>
      <c r="H387" s="144">
        <v>4.3</v>
      </c>
      <c r="I387" s="144">
        <v>0.5</v>
      </c>
      <c r="J387" s="144">
        <v>63.1</v>
      </c>
      <c r="K387" s="144">
        <v>49</v>
      </c>
      <c r="L387" s="144">
        <v>5</v>
      </c>
      <c r="M387" s="145"/>
    </row>
    <row r="388" spans="1:13" x14ac:dyDescent="0.15">
      <c r="A388" s="166">
        <v>45309</v>
      </c>
      <c r="B388" s="147"/>
      <c r="C388" s="148" t="s">
        <v>343</v>
      </c>
      <c r="D388" s="83" t="s">
        <v>160</v>
      </c>
      <c r="E388" s="103">
        <v>1</v>
      </c>
      <c r="F388" s="103" t="s">
        <v>392</v>
      </c>
      <c r="G388" s="141">
        <v>142</v>
      </c>
      <c r="H388" s="141">
        <v>6.1</v>
      </c>
      <c r="I388" s="141">
        <v>7.5</v>
      </c>
      <c r="J388" s="141">
        <v>11.9</v>
      </c>
      <c r="K388" s="141">
        <v>0</v>
      </c>
      <c r="L388" s="141">
        <v>0</v>
      </c>
      <c r="M388" s="149">
        <v>0.6</v>
      </c>
    </row>
    <row r="389" spans="1:13" x14ac:dyDescent="0.15">
      <c r="A389" s="146">
        <v>45309</v>
      </c>
      <c r="B389" s="150">
        <f>B378</f>
        <v>45309</v>
      </c>
      <c r="C389" s="151" t="s">
        <v>344</v>
      </c>
      <c r="D389" s="124" t="s">
        <v>161</v>
      </c>
      <c r="E389" s="109">
        <v>10</v>
      </c>
      <c r="F389" s="109" t="s">
        <v>355</v>
      </c>
      <c r="G389" s="141">
        <v>10</v>
      </c>
      <c r="H389" s="141">
        <v>0.2</v>
      </c>
      <c r="I389" s="141">
        <v>0.1</v>
      </c>
      <c r="J389" s="141">
        <v>2.1</v>
      </c>
      <c r="K389" s="141">
        <v>45</v>
      </c>
      <c r="L389" s="141">
        <v>2</v>
      </c>
      <c r="M389" s="149">
        <v>0</v>
      </c>
    </row>
    <row r="390" spans="1:13" x14ac:dyDescent="0.15">
      <c r="A390" s="146">
        <v>45309</v>
      </c>
      <c r="B390" s="147" t="s">
        <v>345</v>
      </c>
      <c r="C390" s="151" t="s">
        <v>346</v>
      </c>
      <c r="D390" s="81" t="s">
        <v>162</v>
      </c>
      <c r="E390" s="109">
        <v>30</v>
      </c>
      <c r="F390" s="109" t="s">
        <v>355</v>
      </c>
      <c r="G390" s="141">
        <v>22</v>
      </c>
      <c r="H390" s="141">
        <v>0.4</v>
      </c>
      <c r="I390" s="141">
        <v>1.1000000000000001</v>
      </c>
      <c r="J390" s="141">
        <v>2.8</v>
      </c>
      <c r="K390" s="141">
        <v>50</v>
      </c>
      <c r="L390" s="141">
        <v>4</v>
      </c>
      <c r="M390" s="149">
        <v>0.3</v>
      </c>
    </row>
    <row r="391" spans="1:13" x14ac:dyDescent="0.15">
      <c r="A391" s="146">
        <v>45309</v>
      </c>
      <c r="B391" s="147" t="s">
        <v>347</v>
      </c>
      <c r="C391" s="151" t="s">
        <v>348</v>
      </c>
      <c r="D391" s="81" t="s">
        <v>163</v>
      </c>
      <c r="E391" s="109">
        <v>45</v>
      </c>
      <c r="F391" s="109" t="s">
        <v>355</v>
      </c>
      <c r="G391" s="141">
        <v>36</v>
      </c>
      <c r="H391" s="141">
        <v>1.7</v>
      </c>
      <c r="I391" s="141">
        <v>0.3</v>
      </c>
      <c r="J391" s="141">
        <v>6.8</v>
      </c>
      <c r="K391" s="141">
        <v>73</v>
      </c>
      <c r="L391" s="141">
        <v>15</v>
      </c>
      <c r="M391" s="149">
        <v>0.5</v>
      </c>
    </row>
    <row r="392" spans="1:13" x14ac:dyDescent="0.15">
      <c r="A392" s="146">
        <v>45309</v>
      </c>
      <c r="B392" s="147"/>
      <c r="C392" s="151" t="s">
        <v>349</v>
      </c>
      <c r="D392" s="81" t="s">
        <v>164</v>
      </c>
      <c r="E392" s="109">
        <v>15</v>
      </c>
      <c r="F392" s="109" t="s">
        <v>355</v>
      </c>
      <c r="G392" s="141">
        <v>15</v>
      </c>
      <c r="H392" s="141">
        <v>1.1000000000000001</v>
      </c>
      <c r="I392" s="141">
        <v>0.6</v>
      </c>
      <c r="J392" s="141">
        <v>1.5</v>
      </c>
      <c r="K392" s="141">
        <v>30</v>
      </c>
      <c r="L392" s="141">
        <v>2</v>
      </c>
      <c r="M392" s="149">
        <v>0.2</v>
      </c>
    </row>
    <row r="393" spans="1:13" x14ac:dyDescent="0.15">
      <c r="A393" s="146">
        <f t="shared" si="85"/>
        <v>45309</v>
      </c>
      <c r="B393" s="147" t="s">
        <v>354</v>
      </c>
      <c r="C393" s="151"/>
      <c r="D393" s="124"/>
      <c r="E393" s="109"/>
      <c r="F393" s="109"/>
      <c r="G393" s="141"/>
      <c r="H393" s="141"/>
      <c r="I393" s="141"/>
      <c r="J393" s="141"/>
      <c r="K393" s="141"/>
      <c r="L393" s="141"/>
      <c r="M393" s="149"/>
    </row>
    <row r="394" spans="1:13" x14ac:dyDescent="0.15">
      <c r="A394" s="146">
        <v>45309</v>
      </c>
      <c r="B394" s="147" t="s">
        <v>351</v>
      </c>
      <c r="C394" s="151" t="s">
        <v>352</v>
      </c>
      <c r="D394" s="81" t="s">
        <v>312</v>
      </c>
      <c r="E394" s="109">
        <v>30</v>
      </c>
      <c r="F394" s="109" t="s">
        <v>355</v>
      </c>
      <c r="G394" s="141">
        <v>47</v>
      </c>
      <c r="H394" s="141">
        <v>1.6</v>
      </c>
      <c r="I394" s="141">
        <v>0.7</v>
      </c>
      <c r="J394" s="141">
        <v>8.3000000000000007</v>
      </c>
      <c r="K394" s="141">
        <v>11</v>
      </c>
      <c r="L394" s="141">
        <v>3</v>
      </c>
      <c r="M394" s="149">
        <v>0.6</v>
      </c>
    </row>
    <row r="395" spans="1:13" x14ac:dyDescent="0.15">
      <c r="A395" s="146">
        <v>45309</v>
      </c>
      <c r="B395" s="147"/>
      <c r="C395" s="151" t="s">
        <v>353</v>
      </c>
      <c r="D395" s="124" t="s">
        <v>289</v>
      </c>
      <c r="E395" s="109">
        <v>0</v>
      </c>
      <c r="F395" s="109" t="s">
        <v>355</v>
      </c>
      <c r="G395" s="141">
        <v>0</v>
      </c>
      <c r="H395" s="141">
        <v>0</v>
      </c>
      <c r="I395" s="141">
        <v>0</v>
      </c>
      <c r="J395" s="141">
        <v>0</v>
      </c>
      <c r="K395" s="141">
        <v>0</v>
      </c>
      <c r="L395" s="141">
        <v>0</v>
      </c>
      <c r="M395" s="149">
        <v>0</v>
      </c>
    </row>
    <row r="396" spans="1:13" ht="14.25" thickBot="1" x14ac:dyDescent="0.2">
      <c r="A396" s="153">
        <f t="shared" si="85"/>
        <v>45309</v>
      </c>
      <c r="B396" s="154"/>
      <c r="C396" s="155"/>
      <c r="D396" s="156"/>
      <c r="E396" s="116"/>
      <c r="F396" s="116"/>
      <c r="G396" s="157">
        <f>SUM(G388:G395)</f>
        <v>272</v>
      </c>
      <c r="H396" s="157">
        <f t="shared" ref="H396:M396" si="88">SUM(H388:H395)</f>
        <v>11.1</v>
      </c>
      <c r="I396" s="157">
        <f t="shared" si="88"/>
        <v>10.299999999999999</v>
      </c>
      <c r="J396" s="157">
        <f t="shared" si="88"/>
        <v>33.400000000000006</v>
      </c>
      <c r="K396" s="157">
        <f t="shared" si="88"/>
        <v>209</v>
      </c>
      <c r="L396" s="157">
        <f t="shared" si="88"/>
        <v>26</v>
      </c>
      <c r="M396" s="158">
        <f t="shared" si="88"/>
        <v>2.1999999999999997</v>
      </c>
    </row>
    <row r="397" spans="1:13" ht="14.25" thickBot="1" x14ac:dyDescent="0.2">
      <c r="A397" s="191"/>
      <c r="B397" s="180"/>
      <c r="C397" s="181"/>
      <c r="D397" s="182"/>
      <c r="E397" s="183"/>
      <c r="F397" s="183"/>
      <c r="G397" s="164">
        <f t="shared" ref="G397:M397" si="89">G387+(G396*1.3)</f>
        <v>639.6</v>
      </c>
      <c r="H397" s="164">
        <f t="shared" si="89"/>
        <v>18.73</v>
      </c>
      <c r="I397" s="164">
        <f t="shared" si="89"/>
        <v>13.889999999999999</v>
      </c>
      <c r="J397" s="164">
        <f t="shared" si="89"/>
        <v>106.52000000000001</v>
      </c>
      <c r="K397" s="164">
        <f t="shared" si="89"/>
        <v>320.7</v>
      </c>
      <c r="L397" s="164">
        <f t="shared" si="89"/>
        <v>38.800000000000004</v>
      </c>
      <c r="M397" s="165">
        <f t="shared" si="89"/>
        <v>2.86</v>
      </c>
    </row>
    <row r="398" spans="1:13" x14ac:dyDescent="0.15">
      <c r="A398" s="171">
        <f>A396+1</f>
        <v>45310</v>
      </c>
      <c r="B398" s="177"/>
      <c r="C398" s="178"/>
      <c r="D398" s="179" t="s">
        <v>389</v>
      </c>
      <c r="E398" s="120">
        <v>170</v>
      </c>
      <c r="F398" s="120" t="s">
        <v>355</v>
      </c>
      <c r="G398" s="144">
        <v>286</v>
      </c>
      <c r="H398" s="144">
        <v>4.3</v>
      </c>
      <c r="I398" s="144">
        <v>0.5</v>
      </c>
      <c r="J398" s="144">
        <v>63.1</v>
      </c>
      <c r="K398" s="144">
        <v>49</v>
      </c>
      <c r="L398" s="144">
        <v>5</v>
      </c>
      <c r="M398" s="145"/>
    </row>
    <row r="399" spans="1:13" x14ac:dyDescent="0.15">
      <c r="A399" s="166">
        <v>45310</v>
      </c>
      <c r="B399" s="147"/>
      <c r="C399" s="148" t="s">
        <v>343</v>
      </c>
      <c r="D399" s="83" t="s">
        <v>165</v>
      </c>
      <c r="E399" s="103">
        <v>60</v>
      </c>
      <c r="F399" s="103" t="s">
        <v>355</v>
      </c>
      <c r="G399" s="141">
        <v>62</v>
      </c>
      <c r="H399" s="141">
        <v>4.0999999999999996</v>
      </c>
      <c r="I399" s="141">
        <v>3.2</v>
      </c>
      <c r="J399" s="141">
        <v>4.2</v>
      </c>
      <c r="K399" s="141">
        <v>141</v>
      </c>
      <c r="L399" s="141">
        <v>17</v>
      </c>
      <c r="M399" s="149">
        <v>0.6</v>
      </c>
    </row>
    <row r="400" spans="1:13" x14ac:dyDescent="0.15">
      <c r="A400" s="146">
        <f>A399</f>
        <v>45310</v>
      </c>
      <c r="B400" s="150">
        <f>A399</f>
        <v>45310</v>
      </c>
      <c r="C400" s="151" t="s">
        <v>344</v>
      </c>
      <c r="D400" s="124"/>
      <c r="E400" s="109"/>
      <c r="F400" s="109"/>
      <c r="G400" s="141"/>
      <c r="H400" s="141"/>
      <c r="I400" s="141"/>
      <c r="J400" s="141"/>
      <c r="K400" s="141"/>
      <c r="L400" s="141"/>
      <c r="M400" s="149"/>
    </row>
    <row r="401" spans="1:13" x14ac:dyDescent="0.15">
      <c r="A401" s="146">
        <v>45310</v>
      </c>
      <c r="B401" s="147" t="s">
        <v>345</v>
      </c>
      <c r="C401" s="151" t="s">
        <v>346</v>
      </c>
      <c r="D401" s="81" t="s">
        <v>166</v>
      </c>
      <c r="E401" s="109">
        <v>30</v>
      </c>
      <c r="F401" s="109" t="s">
        <v>355</v>
      </c>
      <c r="G401" s="141">
        <v>31</v>
      </c>
      <c r="H401" s="141">
        <v>1</v>
      </c>
      <c r="I401" s="141">
        <v>1.1000000000000001</v>
      </c>
      <c r="J401" s="141">
        <v>4.7</v>
      </c>
      <c r="K401" s="141">
        <v>92</v>
      </c>
      <c r="L401" s="141">
        <v>22</v>
      </c>
      <c r="M401" s="149">
        <v>0.2</v>
      </c>
    </row>
    <row r="402" spans="1:13" x14ac:dyDescent="0.15">
      <c r="A402" s="146">
        <v>45310</v>
      </c>
      <c r="B402" s="147" t="s">
        <v>347</v>
      </c>
      <c r="C402" s="151" t="s">
        <v>348</v>
      </c>
      <c r="D402" s="81" t="s">
        <v>167</v>
      </c>
      <c r="E402" s="109">
        <v>45</v>
      </c>
      <c r="F402" s="109" t="s">
        <v>355</v>
      </c>
      <c r="G402" s="141">
        <v>20</v>
      </c>
      <c r="H402" s="141">
        <v>0.8</v>
      </c>
      <c r="I402" s="141">
        <v>0.1</v>
      </c>
      <c r="J402" s="141">
        <v>4.0999999999999996</v>
      </c>
      <c r="K402" s="141">
        <v>100</v>
      </c>
      <c r="L402" s="141">
        <v>20</v>
      </c>
      <c r="M402" s="149">
        <v>0.5</v>
      </c>
    </row>
    <row r="403" spans="1:13" x14ac:dyDescent="0.15">
      <c r="A403" s="146">
        <v>45310</v>
      </c>
      <c r="B403" s="147"/>
      <c r="C403" s="151" t="s">
        <v>349</v>
      </c>
      <c r="D403" s="81" t="s">
        <v>168</v>
      </c>
      <c r="E403" s="109">
        <v>15</v>
      </c>
      <c r="F403" s="109" t="s">
        <v>355</v>
      </c>
      <c r="G403" s="141">
        <v>16</v>
      </c>
      <c r="H403" s="141">
        <v>1.1000000000000001</v>
      </c>
      <c r="I403" s="141">
        <v>0.3</v>
      </c>
      <c r="J403" s="141">
        <v>2.8</v>
      </c>
      <c r="K403" s="141">
        <v>6</v>
      </c>
      <c r="L403" s="141">
        <v>12</v>
      </c>
      <c r="M403" s="149">
        <v>0.8</v>
      </c>
    </row>
    <row r="404" spans="1:13" x14ac:dyDescent="0.15">
      <c r="A404" s="146">
        <f t="shared" ref="A404:A418" si="90">A403</f>
        <v>45310</v>
      </c>
      <c r="B404" s="147" t="s">
        <v>350</v>
      </c>
      <c r="C404" s="151"/>
      <c r="D404" s="124"/>
      <c r="E404" s="109"/>
      <c r="F404" s="109"/>
      <c r="G404" s="141"/>
      <c r="H404" s="141"/>
      <c r="I404" s="141"/>
      <c r="J404" s="141"/>
      <c r="K404" s="141"/>
      <c r="L404" s="141"/>
      <c r="M404" s="149"/>
    </row>
    <row r="405" spans="1:13" x14ac:dyDescent="0.15">
      <c r="A405" s="146">
        <v>45310</v>
      </c>
      <c r="B405" s="147" t="s">
        <v>351</v>
      </c>
      <c r="C405" s="151" t="s">
        <v>352</v>
      </c>
      <c r="D405" s="81" t="s">
        <v>313</v>
      </c>
      <c r="E405" s="109">
        <v>30</v>
      </c>
      <c r="F405" s="109" t="s">
        <v>355</v>
      </c>
      <c r="G405" s="141">
        <v>15</v>
      </c>
      <c r="H405" s="141">
        <v>0.7</v>
      </c>
      <c r="I405" s="141">
        <v>0.8</v>
      </c>
      <c r="J405" s="141">
        <v>1.4</v>
      </c>
      <c r="K405" s="141">
        <v>60</v>
      </c>
      <c r="L405" s="141">
        <v>11</v>
      </c>
      <c r="M405" s="149">
        <v>0.2</v>
      </c>
    </row>
    <row r="406" spans="1:13" x14ac:dyDescent="0.15">
      <c r="A406" s="146">
        <f t="shared" si="90"/>
        <v>45310</v>
      </c>
      <c r="B406" s="147"/>
      <c r="C406" s="151" t="s">
        <v>353</v>
      </c>
      <c r="D406" s="124"/>
      <c r="E406" s="109"/>
      <c r="F406" s="109"/>
      <c r="G406" s="141"/>
      <c r="H406" s="141"/>
      <c r="I406" s="141"/>
      <c r="J406" s="141"/>
      <c r="K406" s="141"/>
      <c r="L406" s="141"/>
      <c r="M406" s="149"/>
    </row>
    <row r="407" spans="1:13" ht="14.25" thickBot="1" x14ac:dyDescent="0.2">
      <c r="A407" s="153">
        <f t="shared" si="90"/>
        <v>45310</v>
      </c>
      <c r="B407" s="154"/>
      <c r="C407" s="155"/>
      <c r="D407" s="156"/>
      <c r="E407" s="116"/>
      <c r="F407" s="116"/>
      <c r="G407" s="157">
        <f>SUM(G399:G406)</f>
        <v>144</v>
      </c>
      <c r="H407" s="157">
        <f t="shared" ref="H407:M407" si="91">SUM(H399:H406)</f>
        <v>7.7</v>
      </c>
      <c r="I407" s="157">
        <f t="shared" si="91"/>
        <v>5.5</v>
      </c>
      <c r="J407" s="157">
        <f t="shared" si="91"/>
        <v>17.2</v>
      </c>
      <c r="K407" s="157">
        <f t="shared" si="91"/>
        <v>399</v>
      </c>
      <c r="L407" s="157">
        <f t="shared" si="91"/>
        <v>82</v>
      </c>
      <c r="M407" s="158">
        <f t="shared" si="91"/>
        <v>2.3000000000000003</v>
      </c>
    </row>
    <row r="408" spans="1:13" ht="14.25" thickBot="1" x14ac:dyDescent="0.2">
      <c r="A408" s="159"/>
      <c r="B408" s="180"/>
      <c r="C408" s="181"/>
      <c r="D408" s="182"/>
      <c r="E408" s="183"/>
      <c r="F408" s="183"/>
      <c r="G408" s="164">
        <f t="shared" ref="G408:M408" si="92">G398+(G407*1.3)</f>
        <v>473.20000000000005</v>
      </c>
      <c r="H408" s="164">
        <f t="shared" si="92"/>
        <v>14.309999999999999</v>
      </c>
      <c r="I408" s="164">
        <f t="shared" si="92"/>
        <v>7.65</v>
      </c>
      <c r="J408" s="164">
        <f t="shared" si="92"/>
        <v>85.460000000000008</v>
      </c>
      <c r="K408" s="164">
        <f t="shared" si="92"/>
        <v>567.70000000000005</v>
      </c>
      <c r="L408" s="164">
        <f t="shared" si="92"/>
        <v>111.60000000000001</v>
      </c>
      <c r="M408" s="165">
        <f t="shared" si="92"/>
        <v>2.9900000000000007</v>
      </c>
    </row>
    <row r="409" spans="1:13" x14ac:dyDescent="0.15">
      <c r="A409" s="166">
        <f>A406</f>
        <v>45310</v>
      </c>
      <c r="B409" s="177"/>
      <c r="C409" s="178"/>
      <c r="D409" s="179" t="s">
        <v>389</v>
      </c>
      <c r="E409" s="120">
        <v>170</v>
      </c>
      <c r="F409" s="120" t="s">
        <v>355</v>
      </c>
      <c r="G409" s="144">
        <v>286</v>
      </c>
      <c r="H409" s="144">
        <v>4.3</v>
      </c>
      <c r="I409" s="144">
        <v>0.5</v>
      </c>
      <c r="J409" s="144">
        <v>63.1</v>
      </c>
      <c r="K409" s="144">
        <v>49</v>
      </c>
      <c r="L409" s="144">
        <v>5</v>
      </c>
      <c r="M409" s="145"/>
    </row>
    <row r="410" spans="1:13" x14ac:dyDescent="0.15">
      <c r="A410" s="166">
        <v>45310</v>
      </c>
      <c r="B410" s="147"/>
      <c r="C410" s="148" t="s">
        <v>343</v>
      </c>
      <c r="D410" s="83" t="s">
        <v>169</v>
      </c>
      <c r="E410" s="103">
        <v>1</v>
      </c>
      <c r="F410" s="103" t="s">
        <v>394</v>
      </c>
      <c r="G410" s="141">
        <v>64</v>
      </c>
      <c r="H410" s="141">
        <v>3.3</v>
      </c>
      <c r="I410" s="141">
        <v>3.2</v>
      </c>
      <c r="J410" s="141">
        <v>5.5</v>
      </c>
      <c r="K410" s="141">
        <v>116</v>
      </c>
      <c r="L410" s="141">
        <v>9</v>
      </c>
      <c r="M410" s="149">
        <v>0.5</v>
      </c>
    </row>
    <row r="411" spans="1:13" x14ac:dyDescent="0.15">
      <c r="A411" s="146">
        <f t="shared" si="90"/>
        <v>45310</v>
      </c>
      <c r="B411" s="150">
        <f>B400</f>
        <v>45310</v>
      </c>
      <c r="C411" s="151" t="s">
        <v>344</v>
      </c>
      <c r="D411" s="81"/>
      <c r="E411" s="109"/>
      <c r="F411" s="109"/>
      <c r="G411" s="141"/>
      <c r="H411" s="141"/>
      <c r="I411" s="141"/>
      <c r="J411" s="141"/>
      <c r="K411" s="141"/>
      <c r="L411" s="141"/>
      <c r="M411" s="149"/>
    </row>
    <row r="412" spans="1:13" x14ac:dyDescent="0.15">
      <c r="A412" s="146">
        <v>45310</v>
      </c>
      <c r="B412" s="147" t="s">
        <v>345</v>
      </c>
      <c r="C412" s="151" t="s">
        <v>346</v>
      </c>
      <c r="D412" s="81" t="s">
        <v>170</v>
      </c>
      <c r="E412" s="109">
        <v>30</v>
      </c>
      <c r="F412" s="109" t="s">
        <v>355</v>
      </c>
      <c r="G412" s="141">
        <v>9</v>
      </c>
      <c r="H412" s="141">
        <v>0.4</v>
      </c>
      <c r="I412" s="141">
        <v>0.2</v>
      </c>
      <c r="J412" s="141">
        <v>1.9</v>
      </c>
      <c r="K412" s="141">
        <v>57</v>
      </c>
      <c r="L412" s="141">
        <v>12</v>
      </c>
      <c r="M412" s="149">
        <v>0.2</v>
      </c>
    </row>
    <row r="413" spans="1:13" x14ac:dyDescent="0.15">
      <c r="A413" s="146">
        <v>45310</v>
      </c>
      <c r="B413" s="147" t="s">
        <v>347</v>
      </c>
      <c r="C413" s="151" t="s">
        <v>348</v>
      </c>
      <c r="D413" s="81" t="s">
        <v>171</v>
      </c>
      <c r="E413" s="109">
        <v>1</v>
      </c>
      <c r="F413" s="109" t="s">
        <v>394</v>
      </c>
      <c r="G413" s="141">
        <v>39</v>
      </c>
      <c r="H413" s="141">
        <v>2.7</v>
      </c>
      <c r="I413" s="141">
        <v>0.4</v>
      </c>
      <c r="J413" s="141">
        <v>6</v>
      </c>
      <c r="K413" s="141">
        <v>36</v>
      </c>
      <c r="L413" s="141">
        <v>5</v>
      </c>
      <c r="M413" s="149">
        <v>0.9</v>
      </c>
    </row>
    <row r="414" spans="1:13" x14ac:dyDescent="0.15">
      <c r="A414" s="146">
        <v>45310</v>
      </c>
      <c r="B414" s="147"/>
      <c r="C414" s="151" t="s">
        <v>349</v>
      </c>
      <c r="D414" s="81" t="s">
        <v>172</v>
      </c>
      <c r="E414" s="109">
        <v>15</v>
      </c>
      <c r="F414" s="109" t="s">
        <v>355</v>
      </c>
      <c r="G414" s="141">
        <v>9</v>
      </c>
      <c r="H414" s="141">
        <v>0.2</v>
      </c>
      <c r="I414" s="141">
        <v>0.2</v>
      </c>
      <c r="J414" s="141">
        <v>1.8</v>
      </c>
      <c r="K414" s="141">
        <v>3</v>
      </c>
      <c r="L414" s="141">
        <v>5</v>
      </c>
      <c r="M414" s="149">
        <v>0.2</v>
      </c>
    </row>
    <row r="415" spans="1:13" x14ac:dyDescent="0.15">
      <c r="A415" s="146">
        <f t="shared" si="90"/>
        <v>45310</v>
      </c>
      <c r="B415" s="147" t="s">
        <v>354</v>
      </c>
      <c r="C415" s="151"/>
      <c r="D415" s="124"/>
      <c r="E415" s="109"/>
      <c r="F415" s="109"/>
      <c r="G415" s="141"/>
      <c r="H415" s="141"/>
      <c r="I415" s="141"/>
      <c r="J415" s="141"/>
      <c r="K415" s="141"/>
      <c r="L415" s="141"/>
      <c r="M415" s="149"/>
    </row>
    <row r="416" spans="1:13" x14ac:dyDescent="0.15">
      <c r="A416" s="146">
        <v>45310</v>
      </c>
      <c r="B416" s="147" t="s">
        <v>351</v>
      </c>
      <c r="C416" s="151" t="s">
        <v>352</v>
      </c>
      <c r="D416" s="198" t="s">
        <v>314</v>
      </c>
      <c r="E416" s="109">
        <v>2</v>
      </c>
      <c r="F416" s="109" t="s">
        <v>392</v>
      </c>
      <c r="G416" s="141">
        <v>60</v>
      </c>
      <c r="H416" s="141">
        <v>2.8</v>
      </c>
      <c r="I416" s="141">
        <v>2.6</v>
      </c>
      <c r="J416" s="141">
        <v>6.6</v>
      </c>
      <c r="K416" s="141">
        <v>83</v>
      </c>
      <c r="L416" s="141">
        <v>9</v>
      </c>
      <c r="M416" s="149">
        <v>0.4</v>
      </c>
    </row>
    <row r="417" spans="1:13" x14ac:dyDescent="0.15">
      <c r="A417" s="146">
        <f t="shared" si="90"/>
        <v>45310</v>
      </c>
      <c r="B417" s="147"/>
      <c r="C417" s="151" t="s">
        <v>353</v>
      </c>
      <c r="D417" s="124"/>
      <c r="E417" s="109"/>
      <c r="F417" s="109"/>
      <c r="G417" s="141"/>
      <c r="H417" s="141"/>
      <c r="I417" s="141"/>
      <c r="J417" s="141"/>
      <c r="K417" s="141"/>
      <c r="L417" s="141"/>
      <c r="M417" s="149"/>
    </row>
    <row r="418" spans="1:13" ht="14.25" thickBot="1" x14ac:dyDescent="0.2">
      <c r="A418" s="153">
        <f t="shared" si="90"/>
        <v>45310</v>
      </c>
      <c r="B418" s="154"/>
      <c r="C418" s="155"/>
      <c r="D418" s="156"/>
      <c r="E418" s="116"/>
      <c r="F418" s="116"/>
      <c r="G418" s="157">
        <f>SUM(G410:G417)</f>
        <v>181</v>
      </c>
      <c r="H418" s="157">
        <f t="shared" ref="H418:M418" si="93">SUM(H410:H417)</f>
        <v>9.4</v>
      </c>
      <c r="I418" s="157">
        <f t="shared" si="93"/>
        <v>6.6</v>
      </c>
      <c r="J418" s="157">
        <f t="shared" si="93"/>
        <v>21.8</v>
      </c>
      <c r="K418" s="157">
        <f t="shared" si="93"/>
        <v>295</v>
      </c>
      <c r="L418" s="157">
        <f t="shared" si="93"/>
        <v>40</v>
      </c>
      <c r="M418" s="158">
        <f t="shared" si="93"/>
        <v>2.2000000000000002</v>
      </c>
    </row>
    <row r="419" spans="1:13" ht="14.25" thickBot="1" x14ac:dyDescent="0.2">
      <c r="A419" s="191"/>
      <c r="B419" s="180"/>
      <c r="C419" s="181"/>
      <c r="D419" s="182"/>
      <c r="E419" s="183"/>
      <c r="F419" s="183"/>
      <c r="G419" s="164">
        <f t="shared" ref="G419:M419" si="94">G409+(G418*1.3)</f>
        <v>521.29999999999995</v>
      </c>
      <c r="H419" s="164">
        <f t="shared" si="94"/>
        <v>16.52</v>
      </c>
      <c r="I419" s="164">
        <f t="shared" si="94"/>
        <v>9.08</v>
      </c>
      <c r="J419" s="164">
        <f t="shared" si="94"/>
        <v>91.44</v>
      </c>
      <c r="K419" s="164">
        <f t="shared" si="94"/>
        <v>432.5</v>
      </c>
      <c r="L419" s="164">
        <f t="shared" si="94"/>
        <v>57</v>
      </c>
      <c r="M419" s="165">
        <f t="shared" si="94"/>
        <v>2.8600000000000003</v>
      </c>
    </row>
    <row r="420" spans="1:13" x14ac:dyDescent="0.15">
      <c r="A420" s="171">
        <f>A418+1</f>
        <v>45311</v>
      </c>
      <c r="B420" s="177"/>
      <c r="C420" s="178"/>
      <c r="D420" s="179" t="s">
        <v>389</v>
      </c>
      <c r="E420" s="120">
        <v>170</v>
      </c>
      <c r="F420" s="120" t="s">
        <v>355</v>
      </c>
      <c r="G420" s="144">
        <v>286</v>
      </c>
      <c r="H420" s="144">
        <v>4.3</v>
      </c>
      <c r="I420" s="144">
        <v>0.5</v>
      </c>
      <c r="J420" s="144">
        <v>63.1</v>
      </c>
      <c r="K420" s="144">
        <v>49</v>
      </c>
      <c r="L420" s="144">
        <v>5</v>
      </c>
      <c r="M420" s="145"/>
    </row>
    <row r="421" spans="1:13" x14ac:dyDescent="0.15">
      <c r="A421" s="166">
        <v>45311</v>
      </c>
      <c r="B421" s="147"/>
      <c r="C421" s="148" t="s">
        <v>343</v>
      </c>
      <c r="D421" s="83" t="s">
        <v>173</v>
      </c>
      <c r="E421" s="103">
        <v>1</v>
      </c>
      <c r="F421" s="103" t="s">
        <v>393</v>
      </c>
      <c r="G421" s="141">
        <v>151</v>
      </c>
      <c r="H421" s="141">
        <v>7.5</v>
      </c>
      <c r="I421" s="141">
        <v>11.7</v>
      </c>
      <c r="J421" s="141">
        <v>2.2000000000000002</v>
      </c>
      <c r="K421" s="141">
        <v>143</v>
      </c>
      <c r="L421" s="141">
        <v>14</v>
      </c>
      <c r="M421" s="149">
        <v>0.8</v>
      </c>
    </row>
    <row r="422" spans="1:13" x14ac:dyDescent="0.15">
      <c r="A422" s="146">
        <v>45311</v>
      </c>
      <c r="B422" s="150">
        <f>A421</f>
        <v>45311</v>
      </c>
      <c r="C422" s="151" t="s">
        <v>344</v>
      </c>
      <c r="D422" s="124" t="s">
        <v>174</v>
      </c>
      <c r="E422" s="109">
        <v>10</v>
      </c>
      <c r="F422" s="109" t="s">
        <v>355</v>
      </c>
      <c r="G422" s="141">
        <v>1</v>
      </c>
      <c r="H422" s="141">
        <v>0.1</v>
      </c>
      <c r="I422" s="141">
        <v>0</v>
      </c>
      <c r="J422" s="141">
        <v>0.3</v>
      </c>
      <c r="K422" s="141">
        <v>17</v>
      </c>
      <c r="L422" s="141">
        <v>2</v>
      </c>
      <c r="M422" s="149">
        <v>0.4</v>
      </c>
    </row>
    <row r="423" spans="1:13" x14ac:dyDescent="0.15">
      <c r="A423" s="146">
        <v>45311</v>
      </c>
      <c r="B423" s="147" t="s">
        <v>345</v>
      </c>
      <c r="C423" s="151" t="s">
        <v>346</v>
      </c>
      <c r="D423" s="81" t="s">
        <v>175</v>
      </c>
      <c r="E423" s="109">
        <v>1</v>
      </c>
      <c r="F423" s="109" t="s">
        <v>392</v>
      </c>
      <c r="G423" s="141">
        <v>32</v>
      </c>
      <c r="H423" s="141">
        <v>2.2999999999999998</v>
      </c>
      <c r="I423" s="141">
        <v>1.1000000000000001</v>
      </c>
      <c r="J423" s="141">
        <v>3.2</v>
      </c>
      <c r="K423" s="141">
        <v>26</v>
      </c>
      <c r="L423" s="141">
        <v>5</v>
      </c>
      <c r="M423" s="149">
        <v>0.4</v>
      </c>
    </row>
    <row r="424" spans="1:13" x14ac:dyDescent="0.15">
      <c r="A424" s="146">
        <v>45311</v>
      </c>
      <c r="B424" s="147" t="s">
        <v>347</v>
      </c>
      <c r="C424" s="151" t="s">
        <v>348</v>
      </c>
      <c r="D424" s="124" t="s">
        <v>176</v>
      </c>
      <c r="E424" s="109">
        <v>45</v>
      </c>
      <c r="F424" s="109" t="s">
        <v>355</v>
      </c>
      <c r="G424" s="141">
        <v>35</v>
      </c>
      <c r="H424" s="141">
        <v>1.1000000000000001</v>
      </c>
      <c r="I424" s="141">
        <v>2.2000000000000002</v>
      </c>
      <c r="J424" s="141">
        <v>3.3</v>
      </c>
      <c r="K424" s="141">
        <v>77</v>
      </c>
      <c r="L424" s="141">
        <v>14</v>
      </c>
      <c r="M424" s="149">
        <v>0.5</v>
      </c>
    </row>
    <row r="425" spans="1:13" x14ac:dyDescent="0.15">
      <c r="A425" s="146">
        <v>45311</v>
      </c>
      <c r="B425" s="147"/>
      <c r="C425" s="151" t="s">
        <v>349</v>
      </c>
      <c r="D425" s="81" t="s">
        <v>177</v>
      </c>
      <c r="E425" s="109">
        <v>15</v>
      </c>
      <c r="F425" s="109" t="s">
        <v>355</v>
      </c>
      <c r="G425" s="141">
        <v>4</v>
      </c>
      <c r="H425" s="141">
        <v>0.2</v>
      </c>
      <c r="I425" s="141">
        <v>0.1</v>
      </c>
      <c r="J425" s="141">
        <v>0.7</v>
      </c>
      <c r="K425" s="141">
        <v>34</v>
      </c>
      <c r="L425" s="141">
        <v>12</v>
      </c>
      <c r="M425" s="149">
        <v>0.2</v>
      </c>
    </row>
    <row r="426" spans="1:13" x14ac:dyDescent="0.15">
      <c r="A426" s="146">
        <f t="shared" ref="A426:A440" si="95">A425</f>
        <v>45311</v>
      </c>
      <c r="B426" s="147" t="s">
        <v>350</v>
      </c>
      <c r="C426" s="151"/>
      <c r="D426" s="124"/>
      <c r="E426" s="109"/>
      <c r="F426" s="109"/>
      <c r="G426" s="141"/>
      <c r="H426" s="141"/>
      <c r="I426" s="141"/>
      <c r="J426" s="141"/>
      <c r="K426" s="141"/>
      <c r="L426" s="141"/>
      <c r="M426" s="149"/>
    </row>
    <row r="427" spans="1:13" x14ac:dyDescent="0.15">
      <c r="A427" s="146">
        <v>45311</v>
      </c>
      <c r="B427" s="147" t="s">
        <v>351</v>
      </c>
      <c r="C427" s="151" t="s">
        <v>352</v>
      </c>
      <c r="D427" s="198" t="s">
        <v>315</v>
      </c>
      <c r="E427" s="109">
        <v>30</v>
      </c>
      <c r="F427" s="109" t="s">
        <v>355</v>
      </c>
      <c r="G427" s="141">
        <v>20</v>
      </c>
      <c r="H427" s="141">
        <v>0.7</v>
      </c>
      <c r="I427" s="141">
        <v>0.6</v>
      </c>
      <c r="J427" s="141">
        <v>3.3</v>
      </c>
      <c r="K427" s="141">
        <v>73</v>
      </c>
      <c r="L427" s="141">
        <v>8</v>
      </c>
      <c r="M427" s="149">
        <v>0.2</v>
      </c>
    </row>
    <row r="428" spans="1:13" x14ac:dyDescent="0.15">
      <c r="A428" s="146">
        <v>45311</v>
      </c>
      <c r="B428" s="147"/>
      <c r="C428" s="151" t="s">
        <v>353</v>
      </c>
      <c r="D428" s="124" t="s">
        <v>285</v>
      </c>
      <c r="E428" s="109">
        <v>0</v>
      </c>
      <c r="F428" s="109" t="s">
        <v>355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0</v>
      </c>
      <c r="M428" s="149">
        <v>0</v>
      </c>
    </row>
    <row r="429" spans="1:13" ht="14.25" thickBot="1" x14ac:dyDescent="0.2">
      <c r="A429" s="153">
        <f t="shared" si="95"/>
        <v>45311</v>
      </c>
      <c r="B429" s="154"/>
      <c r="C429" s="155"/>
      <c r="D429" s="156"/>
      <c r="E429" s="116"/>
      <c r="F429" s="116"/>
      <c r="G429" s="157">
        <f>SUM(G421:G428)</f>
        <v>243</v>
      </c>
      <c r="H429" s="157">
        <f t="shared" ref="H429:M429" si="96">SUM(H421:H428)</f>
        <v>11.899999999999997</v>
      </c>
      <c r="I429" s="157">
        <f t="shared" si="96"/>
        <v>15.7</v>
      </c>
      <c r="J429" s="157">
        <f t="shared" si="96"/>
        <v>13</v>
      </c>
      <c r="K429" s="157">
        <f t="shared" si="96"/>
        <v>370</v>
      </c>
      <c r="L429" s="157">
        <f t="shared" si="96"/>
        <v>55</v>
      </c>
      <c r="M429" s="158">
        <f t="shared" si="96"/>
        <v>2.5000000000000004</v>
      </c>
    </row>
    <row r="430" spans="1:13" ht="14.25" thickBot="1" x14ac:dyDescent="0.2">
      <c r="A430" s="159"/>
      <c r="B430" s="180"/>
      <c r="C430" s="181"/>
      <c r="D430" s="182"/>
      <c r="E430" s="183"/>
      <c r="F430" s="183"/>
      <c r="G430" s="164">
        <f t="shared" ref="G430:M430" si="97">G420+(G429*1.3)</f>
        <v>601.90000000000009</v>
      </c>
      <c r="H430" s="164">
        <f t="shared" si="97"/>
        <v>19.769999999999996</v>
      </c>
      <c r="I430" s="164">
        <f t="shared" si="97"/>
        <v>20.91</v>
      </c>
      <c r="J430" s="164">
        <f t="shared" si="97"/>
        <v>80</v>
      </c>
      <c r="K430" s="164">
        <f t="shared" si="97"/>
        <v>530</v>
      </c>
      <c r="L430" s="164">
        <f t="shared" si="97"/>
        <v>76.5</v>
      </c>
      <c r="M430" s="165">
        <f t="shared" si="97"/>
        <v>3.2500000000000009</v>
      </c>
    </row>
    <row r="431" spans="1:13" x14ac:dyDescent="0.15">
      <c r="A431" s="166">
        <f>A428</f>
        <v>45311</v>
      </c>
      <c r="B431" s="177"/>
      <c r="C431" s="178"/>
      <c r="D431" s="179" t="s">
        <v>389</v>
      </c>
      <c r="E431" s="120">
        <v>170</v>
      </c>
      <c r="F431" s="120" t="s">
        <v>355</v>
      </c>
      <c r="G431" s="144">
        <v>286</v>
      </c>
      <c r="H431" s="144">
        <v>4.3</v>
      </c>
      <c r="I431" s="144">
        <v>0.5</v>
      </c>
      <c r="J431" s="144">
        <v>63.1</v>
      </c>
      <c r="K431" s="144">
        <v>49</v>
      </c>
      <c r="L431" s="144">
        <v>5</v>
      </c>
      <c r="M431" s="145"/>
    </row>
    <row r="432" spans="1:13" x14ac:dyDescent="0.15">
      <c r="A432" s="166">
        <v>45311</v>
      </c>
      <c r="B432" s="147"/>
      <c r="C432" s="148" t="s">
        <v>343</v>
      </c>
      <c r="D432" s="83" t="s">
        <v>178</v>
      </c>
      <c r="E432" s="103">
        <v>60</v>
      </c>
      <c r="F432" s="103" t="s">
        <v>355</v>
      </c>
      <c r="G432" s="141">
        <v>95</v>
      </c>
      <c r="H432" s="141">
        <v>3.2</v>
      </c>
      <c r="I432" s="141">
        <v>6.2</v>
      </c>
      <c r="J432" s="141">
        <v>5.9</v>
      </c>
      <c r="K432" s="141">
        <v>128</v>
      </c>
      <c r="L432" s="141">
        <v>14</v>
      </c>
      <c r="M432" s="149">
        <v>0.5</v>
      </c>
    </row>
    <row r="433" spans="1:13" x14ac:dyDescent="0.15">
      <c r="A433" s="146">
        <f t="shared" si="95"/>
        <v>45311</v>
      </c>
      <c r="B433" s="150">
        <f>B422</f>
        <v>45311</v>
      </c>
      <c r="C433" s="151" t="s">
        <v>344</v>
      </c>
      <c r="D433" s="81"/>
      <c r="E433" s="109"/>
      <c r="F433" s="109"/>
      <c r="G433" s="141"/>
      <c r="H433" s="141"/>
      <c r="I433" s="141"/>
      <c r="J433" s="141"/>
      <c r="K433" s="141"/>
      <c r="L433" s="141"/>
      <c r="M433" s="149"/>
    </row>
    <row r="434" spans="1:13" x14ac:dyDescent="0.15">
      <c r="A434" s="146">
        <v>45311</v>
      </c>
      <c r="B434" s="147" t="s">
        <v>345</v>
      </c>
      <c r="C434" s="151" t="s">
        <v>346</v>
      </c>
      <c r="D434" s="81" t="s">
        <v>179</v>
      </c>
      <c r="E434" s="109">
        <v>30</v>
      </c>
      <c r="F434" s="109" t="s">
        <v>355</v>
      </c>
      <c r="G434" s="141">
        <v>33</v>
      </c>
      <c r="H434" s="141">
        <v>1.1000000000000001</v>
      </c>
      <c r="I434" s="141">
        <v>0.5</v>
      </c>
      <c r="J434" s="141">
        <v>6.8</v>
      </c>
      <c r="K434" s="141">
        <v>183</v>
      </c>
      <c r="L434" s="141">
        <v>22</v>
      </c>
      <c r="M434" s="149">
        <v>0.6</v>
      </c>
    </row>
    <row r="435" spans="1:13" x14ac:dyDescent="0.15">
      <c r="A435" s="146">
        <v>45311</v>
      </c>
      <c r="B435" s="147" t="s">
        <v>347</v>
      </c>
      <c r="C435" s="151" t="s">
        <v>348</v>
      </c>
      <c r="D435" s="81" t="s">
        <v>180</v>
      </c>
      <c r="E435" s="109">
        <v>1</v>
      </c>
      <c r="F435" s="109" t="s">
        <v>394</v>
      </c>
      <c r="G435" s="141">
        <v>42</v>
      </c>
      <c r="H435" s="141">
        <v>1.5</v>
      </c>
      <c r="I435" s="141">
        <v>2.2000000000000002</v>
      </c>
      <c r="J435" s="141">
        <v>4.0999999999999996</v>
      </c>
      <c r="K435" s="141">
        <v>37</v>
      </c>
      <c r="L435" s="141">
        <v>5</v>
      </c>
      <c r="M435" s="149">
        <v>0.2</v>
      </c>
    </row>
    <row r="436" spans="1:13" x14ac:dyDescent="0.15">
      <c r="A436" s="146">
        <v>45311</v>
      </c>
      <c r="B436" s="147"/>
      <c r="C436" s="151" t="s">
        <v>349</v>
      </c>
      <c r="D436" s="81" t="s">
        <v>181</v>
      </c>
      <c r="E436" s="109">
        <v>15</v>
      </c>
      <c r="F436" s="109" t="s">
        <v>355</v>
      </c>
      <c r="G436" s="141">
        <v>6</v>
      </c>
      <c r="H436" s="141">
        <v>0.3</v>
      </c>
      <c r="I436" s="141">
        <v>0.2</v>
      </c>
      <c r="J436" s="141">
        <v>0.9</v>
      </c>
      <c r="K436" s="141">
        <v>24</v>
      </c>
      <c r="L436" s="141">
        <v>9</v>
      </c>
      <c r="M436" s="149">
        <v>0.3</v>
      </c>
    </row>
    <row r="437" spans="1:13" x14ac:dyDescent="0.15">
      <c r="A437" s="146">
        <f t="shared" si="95"/>
        <v>45311</v>
      </c>
      <c r="B437" s="147" t="s">
        <v>354</v>
      </c>
      <c r="C437" s="151"/>
      <c r="D437" s="124"/>
      <c r="E437" s="109"/>
      <c r="F437" s="109"/>
      <c r="G437" s="141"/>
      <c r="H437" s="141"/>
      <c r="I437" s="141"/>
      <c r="J437" s="141"/>
      <c r="K437" s="141"/>
      <c r="L437" s="141"/>
      <c r="M437" s="149"/>
    </row>
    <row r="438" spans="1:13" x14ac:dyDescent="0.15">
      <c r="A438" s="146">
        <v>45311</v>
      </c>
      <c r="B438" s="147" t="s">
        <v>351</v>
      </c>
      <c r="C438" s="151" t="s">
        <v>352</v>
      </c>
      <c r="D438" s="81" t="s">
        <v>316</v>
      </c>
      <c r="E438" s="109">
        <v>30</v>
      </c>
      <c r="F438" s="109" t="s">
        <v>355</v>
      </c>
      <c r="G438" s="141">
        <v>22</v>
      </c>
      <c r="H438" s="141">
        <v>0.3</v>
      </c>
      <c r="I438" s="141">
        <v>1.4</v>
      </c>
      <c r="J438" s="141">
        <v>2.2999999999999998</v>
      </c>
      <c r="K438" s="141">
        <v>58</v>
      </c>
      <c r="L438" s="141">
        <v>5</v>
      </c>
      <c r="M438" s="149">
        <v>0.2</v>
      </c>
    </row>
    <row r="439" spans="1:13" x14ac:dyDescent="0.15">
      <c r="A439" s="146">
        <f t="shared" si="95"/>
        <v>45311</v>
      </c>
      <c r="B439" s="147"/>
      <c r="C439" s="151" t="s">
        <v>353</v>
      </c>
      <c r="D439" s="124"/>
      <c r="E439" s="109"/>
      <c r="F439" s="109"/>
      <c r="G439" s="141"/>
      <c r="H439" s="141"/>
      <c r="I439" s="141"/>
      <c r="J439" s="141"/>
      <c r="K439" s="141"/>
      <c r="L439" s="141"/>
      <c r="M439" s="149"/>
    </row>
    <row r="440" spans="1:13" ht="14.25" thickBot="1" x14ac:dyDescent="0.2">
      <c r="A440" s="153">
        <f t="shared" si="95"/>
        <v>45311</v>
      </c>
      <c r="B440" s="154"/>
      <c r="C440" s="155"/>
      <c r="D440" s="156"/>
      <c r="E440" s="116"/>
      <c r="F440" s="116"/>
      <c r="G440" s="157">
        <f>SUM(G432:G439)</f>
        <v>198</v>
      </c>
      <c r="H440" s="157">
        <f t="shared" ref="H440:M440" si="98">SUM(H432:H439)</f>
        <v>6.4</v>
      </c>
      <c r="I440" s="157">
        <f t="shared" si="98"/>
        <v>10.5</v>
      </c>
      <c r="J440" s="157">
        <f t="shared" si="98"/>
        <v>19.999999999999996</v>
      </c>
      <c r="K440" s="157">
        <f t="shared" si="98"/>
        <v>430</v>
      </c>
      <c r="L440" s="157">
        <f t="shared" si="98"/>
        <v>55</v>
      </c>
      <c r="M440" s="158">
        <f t="shared" si="98"/>
        <v>1.8</v>
      </c>
    </row>
    <row r="441" spans="1:13" ht="14.25" thickBot="1" x14ac:dyDescent="0.2">
      <c r="A441" s="191"/>
      <c r="B441" s="180"/>
      <c r="C441" s="181"/>
      <c r="D441" s="182"/>
      <c r="E441" s="183"/>
      <c r="F441" s="183"/>
      <c r="G441" s="164">
        <f t="shared" ref="G441:M441" si="99">G431+(G440*1.3)</f>
        <v>543.40000000000009</v>
      </c>
      <c r="H441" s="164">
        <f t="shared" si="99"/>
        <v>12.620000000000001</v>
      </c>
      <c r="I441" s="164">
        <f t="shared" si="99"/>
        <v>14.15</v>
      </c>
      <c r="J441" s="164">
        <f t="shared" si="99"/>
        <v>89.1</v>
      </c>
      <c r="K441" s="164">
        <f t="shared" si="99"/>
        <v>608</v>
      </c>
      <c r="L441" s="164">
        <f t="shared" si="99"/>
        <v>76.5</v>
      </c>
      <c r="M441" s="165">
        <f t="shared" si="99"/>
        <v>2.3400000000000003</v>
      </c>
    </row>
    <row r="442" spans="1:13" x14ac:dyDescent="0.15">
      <c r="A442" s="171">
        <f>A440+1</f>
        <v>45312</v>
      </c>
      <c r="B442" s="177"/>
      <c r="C442" s="178"/>
      <c r="D442" s="179" t="s">
        <v>389</v>
      </c>
      <c r="E442" s="120">
        <v>170</v>
      </c>
      <c r="F442" s="120" t="s">
        <v>355</v>
      </c>
      <c r="G442" s="144">
        <v>286</v>
      </c>
      <c r="H442" s="144">
        <v>4.3</v>
      </c>
      <c r="I442" s="144">
        <v>0.5</v>
      </c>
      <c r="J442" s="144">
        <v>63.1</v>
      </c>
      <c r="K442" s="144">
        <v>49</v>
      </c>
      <c r="L442" s="144">
        <v>5</v>
      </c>
      <c r="M442" s="145"/>
    </row>
    <row r="443" spans="1:13" x14ac:dyDescent="0.15">
      <c r="A443" s="166">
        <v>45312</v>
      </c>
      <c r="B443" s="147"/>
      <c r="C443" s="148" t="s">
        <v>343</v>
      </c>
      <c r="D443" s="83" t="s">
        <v>182</v>
      </c>
      <c r="E443" s="103">
        <v>1</v>
      </c>
      <c r="F443" s="103" t="s">
        <v>394</v>
      </c>
      <c r="G443" s="141">
        <v>80</v>
      </c>
      <c r="H443" s="141">
        <v>5.0999999999999996</v>
      </c>
      <c r="I443" s="141">
        <v>5.0999999999999996</v>
      </c>
      <c r="J443" s="141">
        <v>4.0999999999999996</v>
      </c>
      <c r="K443" s="141">
        <v>49</v>
      </c>
      <c r="L443" s="141">
        <v>8</v>
      </c>
      <c r="M443" s="149">
        <v>0.6</v>
      </c>
    </row>
    <row r="444" spans="1:13" x14ac:dyDescent="0.15">
      <c r="A444" s="146">
        <f>A443</f>
        <v>45312</v>
      </c>
      <c r="B444" s="150">
        <f>A443</f>
        <v>45312</v>
      </c>
      <c r="C444" s="151" t="s">
        <v>344</v>
      </c>
      <c r="D444" s="81"/>
      <c r="E444" s="109"/>
      <c r="F444" s="109"/>
      <c r="G444" s="141"/>
      <c r="H444" s="141"/>
      <c r="I444" s="141"/>
      <c r="J444" s="141"/>
      <c r="K444" s="141"/>
      <c r="L444" s="141"/>
      <c r="M444" s="149"/>
    </row>
    <row r="445" spans="1:13" x14ac:dyDescent="0.15">
      <c r="A445" s="146">
        <v>45312</v>
      </c>
      <c r="B445" s="147" t="s">
        <v>345</v>
      </c>
      <c r="C445" s="151" t="s">
        <v>346</v>
      </c>
      <c r="D445" s="81" t="s">
        <v>183</v>
      </c>
      <c r="E445" s="109">
        <v>30</v>
      </c>
      <c r="F445" s="109" t="s">
        <v>355</v>
      </c>
      <c r="G445" s="141">
        <v>13</v>
      </c>
      <c r="H445" s="141">
        <v>1.8</v>
      </c>
      <c r="I445" s="141">
        <v>0.2</v>
      </c>
      <c r="J445" s="141">
        <v>1.4</v>
      </c>
      <c r="K445" s="141">
        <v>32</v>
      </c>
      <c r="L445" s="141">
        <v>49</v>
      </c>
      <c r="M445" s="149">
        <v>0.4</v>
      </c>
    </row>
    <row r="446" spans="1:13" x14ac:dyDescent="0.15">
      <c r="A446" s="146">
        <v>45312</v>
      </c>
      <c r="B446" s="147" t="s">
        <v>347</v>
      </c>
      <c r="C446" s="151" t="s">
        <v>348</v>
      </c>
      <c r="D446" s="81" t="s">
        <v>184</v>
      </c>
      <c r="E446" s="109">
        <v>45</v>
      </c>
      <c r="F446" s="109" t="s">
        <v>355</v>
      </c>
      <c r="G446" s="141">
        <v>54</v>
      </c>
      <c r="H446" s="141">
        <v>1.9</v>
      </c>
      <c r="I446" s="141">
        <v>0.9</v>
      </c>
      <c r="J446" s="141">
        <v>9.1999999999999993</v>
      </c>
      <c r="K446" s="141">
        <v>168</v>
      </c>
      <c r="L446" s="141">
        <v>6</v>
      </c>
      <c r="M446" s="149">
        <v>0.5</v>
      </c>
    </row>
    <row r="447" spans="1:13" x14ac:dyDescent="0.15">
      <c r="A447" s="146">
        <v>45312</v>
      </c>
      <c r="B447" s="147"/>
      <c r="C447" s="151" t="s">
        <v>349</v>
      </c>
      <c r="D447" s="81" t="s">
        <v>185</v>
      </c>
      <c r="E447" s="109">
        <v>15</v>
      </c>
      <c r="F447" s="109" t="s">
        <v>355</v>
      </c>
      <c r="G447" s="141">
        <v>6</v>
      </c>
      <c r="H447" s="141">
        <v>0.6</v>
      </c>
      <c r="I447" s="141">
        <v>0</v>
      </c>
      <c r="J447" s="141">
        <v>1</v>
      </c>
      <c r="K447" s="141">
        <v>14</v>
      </c>
      <c r="L447" s="141">
        <v>3</v>
      </c>
      <c r="M447" s="149">
        <v>0.1</v>
      </c>
    </row>
    <row r="448" spans="1:13" x14ac:dyDescent="0.15">
      <c r="A448" s="146">
        <f t="shared" ref="A448:A462" si="100">A447</f>
        <v>45312</v>
      </c>
      <c r="B448" s="147" t="s">
        <v>350</v>
      </c>
      <c r="C448" s="151"/>
      <c r="D448" s="124"/>
      <c r="E448" s="109"/>
      <c r="F448" s="109"/>
      <c r="G448" s="141"/>
      <c r="H448" s="141"/>
      <c r="I448" s="141"/>
      <c r="J448" s="141"/>
      <c r="K448" s="141"/>
      <c r="L448" s="141"/>
      <c r="M448" s="149"/>
    </row>
    <row r="449" spans="1:13" x14ac:dyDescent="0.15">
      <c r="A449" s="146">
        <v>45312</v>
      </c>
      <c r="B449" s="147" t="s">
        <v>351</v>
      </c>
      <c r="C449" s="151" t="s">
        <v>352</v>
      </c>
      <c r="D449" s="81" t="s">
        <v>317</v>
      </c>
      <c r="E449" s="109">
        <v>30</v>
      </c>
      <c r="F449" s="109" t="s">
        <v>355</v>
      </c>
      <c r="G449" s="141">
        <v>28</v>
      </c>
      <c r="H449" s="141">
        <v>0.9</v>
      </c>
      <c r="I449" s="141">
        <v>1.4</v>
      </c>
      <c r="J449" s="141">
        <v>2.9</v>
      </c>
      <c r="K449" s="141">
        <v>58</v>
      </c>
      <c r="L449" s="141">
        <v>17</v>
      </c>
      <c r="M449" s="149">
        <v>0.3</v>
      </c>
    </row>
    <row r="450" spans="1:13" x14ac:dyDescent="0.15">
      <c r="A450" s="146">
        <f t="shared" si="100"/>
        <v>45312</v>
      </c>
      <c r="B450" s="147"/>
      <c r="C450" s="151" t="s">
        <v>353</v>
      </c>
      <c r="D450" s="124"/>
      <c r="E450" s="109"/>
      <c r="F450" s="109"/>
      <c r="G450" s="141"/>
      <c r="H450" s="141"/>
      <c r="I450" s="141"/>
      <c r="J450" s="141"/>
      <c r="K450" s="141"/>
      <c r="L450" s="141"/>
      <c r="M450" s="149"/>
    </row>
    <row r="451" spans="1:13" ht="14.25" thickBot="1" x14ac:dyDescent="0.2">
      <c r="A451" s="153">
        <f t="shared" si="100"/>
        <v>45312</v>
      </c>
      <c r="B451" s="154"/>
      <c r="C451" s="155"/>
      <c r="D451" s="156"/>
      <c r="E451" s="116"/>
      <c r="F451" s="116"/>
      <c r="G451" s="157">
        <f>SUM(G443:G450)</f>
        <v>181</v>
      </c>
      <c r="H451" s="157">
        <f t="shared" ref="H451:M451" si="101">SUM(H443:H450)</f>
        <v>10.299999999999999</v>
      </c>
      <c r="I451" s="157">
        <f t="shared" si="101"/>
        <v>7.6</v>
      </c>
      <c r="J451" s="157">
        <f t="shared" si="101"/>
        <v>18.599999999999998</v>
      </c>
      <c r="K451" s="157">
        <f t="shared" si="101"/>
        <v>321</v>
      </c>
      <c r="L451" s="157">
        <f t="shared" si="101"/>
        <v>83</v>
      </c>
      <c r="M451" s="158">
        <f t="shared" si="101"/>
        <v>1.9000000000000001</v>
      </c>
    </row>
    <row r="452" spans="1:13" ht="14.25" thickBot="1" x14ac:dyDescent="0.2">
      <c r="A452" s="159"/>
      <c r="B452" s="180"/>
      <c r="C452" s="181"/>
      <c r="D452" s="182"/>
      <c r="E452" s="183"/>
      <c r="F452" s="183"/>
      <c r="G452" s="164">
        <f t="shared" ref="G452:M452" si="102">G442+(G451*1.3)</f>
        <v>521.29999999999995</v>
      </c>
      <c r="H452" s="164">
        <f t="shared" si="102"/>
        <v>17.689999999999998</v>
      </c>
      <c r="I452" s="164">
        <f t="shared" si="102"/>
        <v>10.379999999999999</v>
      </c>
      <c r="J452" s="164">
        <f t="shared" si="102"/>
        <v>87.28</v>
      </c>
      <c r="K452" s="164">
        <f t="shared" si="102"/>
        <v>466.3</v>
      </c>
      <c r="L452" s="164">
        <f t="shared" si="102"/>
        <v>112.9</v>
      </c>
      <c r="M452" s="165">
        <f t="shared" si="102"/>
        <v>2.4700000000000002</v>
      </c>
    </row>
    <row r="453" spans="1:13" x14ac:dyDescent="0.15">
      <c r="A453" s="166">
        <f>A450</f>
        <v>45312</v>
      </c>
      <c r="B453" s="177"/>
      <c r="C453" s="178"/>
      <c r="D453" s="179" t="s">
        <v>389</v>
      </c>
      <c r="E453" s="120">
        <v>170</v>
      </c>
      <c r="F453" s="120" t="s">
        <v>355</v>
      </c>
      <c r="G453" s="144">
        <v>286</v>
      </c>
      <c r="H453" s="144">
        <v>4.3</v>
      </c>
      <c r="I453" s="144">
        <v>0.5</v>
      </c>
      <c r="J453" s="144">
        <v>63.1</v>
      </c>
      <c r="K453" s="144">
        <v>49</v>
      </c>
      <c r="L453" s="144">
        <v>5</v>
      </c>
      <c r="M453" s="145"/>
    </row>
    <row r="454" spans="1:13" x14ac:dyDescent="0.15">
      <c r="A454" s="166">
        <v>45312</v>
      </c>
      <c r="B454" s="147"/>
      <c r="C454" s="148" t="s">
        <v>343</v>
      </c>
      <c r="D454" s="83" t="s">
        <v>186</v>
      </c>
      <c r="E454" s="103">
        <v>1</v>
      </c>
      <c r="F454" s="103" t="s">
        <v>393</v>
      </c>
      <c r="G454" s="141">
        <v>57</v>
      </c>
      <c r="H454" s="141">
        <v>7.8</v>
      </c>
      <c r="I454" s="141">
        <v>2</v>
      </c>
      <c r="J454" s="141">
        <v>1.2</v>
      </c>
      <c r="K454" s="141">
        <v>170</v>
      </c>
      <c r="L454" s="141">
        <v>11</v>
      </c>
      <c r="M454" s="149">
        <v>0.6</v>
      </c>
    </row>
    <row r="455" spans="1:13" x14ac:dyDescent="0.15">
      <c r="A455" s="146">
        <v>45312</v>
      </c>
      <c r="B455" s="150">
        <f>B444</f>
        <v>45312</v>
      </c>
      <c r="C455" s="151" t="s">
        <v>344</v>
      </c>
      <c r="D455" s="124" t="s">
        <v>187</v>
      </c>
      <c r="E455" s="109">
        <v>15</v>
      </c>
      <c r="F455" s="109" t="s">
        <v>355</v>
      </c>
      <c r="G455" s="141">
        <v>10</v>
      </c>
      <c r="H455" s="141">
        <v>0.1</v>
      </c>
      <c r="I455" s="141">
        <v>0</v>
      </c>
      <c r="J455" s="141">
        <v>2.2999999999999998</v>
      </c>
      <c r="K455" s="141">
        <v>38</v>
      </c>
      <c r="L455" s="141">
        <v>4</v>
      </c>
      <c r="M455" s="149">
        <v>0.1</v>
      </c>
    </row>
    <row r="456" spans="1:13" x14ac:dyDescent="0.15">
      <c r="A456" s="146">
        <v>45312</v>
      </c>
      <c r="B456" s="147" t="s">
        <v>345</v>
      </c>
      <c r="C456" s="151" t="s">
        <v>346</v>
      </c>
      <c r="D456" s="81" t="s">
        <v>188</v>
      </c>
      <c r="E456" s="109">
        <v>1</v>
      </c>
      <c r="F456" s="109" t="s">
        <v>394</v>
      </c>
      <c r="G456" s="141">
        <v>26</v>
      </c>
      <c r="H456" s="141">
        <v>2.5</v>
      </c>
      <c r="I456" s="141">
        <v>0.2</v>
      </c>
      <c r="J456" s="141">
        <v>3.6</v>
      </c>
      <c r="K456" s="141">
        <v>0</v>
      </c>
      <c r="L456" s="141">
        <v>0</v>
      </c>
      <c r="M456" s="149">
        <v>0.6</v>
      </c>
    </row>
    <row r="457" spans="1:13" x14ac:dyDescent="0.15">
      <c r="A457" s="146">
        <v>45312</v>
      </c>
      <c r="B457" s="147" t="s">
        <v>347</v>
      </c>
      <c r="C457" s="151" t="s">
        <v>348</v>
      </c>
      <c r="D457" s="81" t="s">
        <v>189</v>
      </c>
      <c r="E457" s="109">
        <v>45</v>
      </c>
      <c r="F457" s="109" t="s">
        <v>355</v>
      </c>
      <c r="G457" s="141">
        <v>45</v>
      </c>
      <c r="H457" s="141">
        <v>1.9</v>
      </c>
      <c r="I457" s="141">
        <v>2.2999999999999998</v>
      </c>
      <c r="J457" s="141">
        <v>5.5</v>
      </c>
      <c r="K457" s="141">
        <v>100</v>
      </c>
      <c r="L457" s="141">
        <v>4</v>
      </c>
      <c r="M457" s="149">
        <v>0.4</v>
      </c>
    </row>
    <row r="458" spans="1:13" x14ac:dyDescent="0.15">
      <c r="A458" s="146">
        <v>45312</v>
      </c>
      <c r="B458" s="147"/>
      <c r="C458" s="151" t="s">
        <v>349</v>
      </c>
      <c r="D458" s="81" t="s">
        <v>190</v>
      </c>
      <c r="E458" s="109">
        <v>15</v>
      </c>
      <c r="F458" s="109" t="s">
        <v>355</v>
      </c>
      <c r="G458" s="141">
        <v>12</v>
      </c>
      <c r="H458" s="141">
        <v>0.7</v>
      </c>
      <c r="I458" s="141">
        <v>0.8</v>
      </c>
      <c r="J458" s="141">
        <v>0.8</v>
      </c>
      <c r="K458" s="141">
        <v>32</v>
      </c>
      <c r="L458" s="141">
        <v>21</v>
      </c>
      <c r="M458" s="149">
        <v>0.1</v>
      </c>
    </row>
    <row r="459" spans="1:13" x14ac:dyDescent="0.15">
      <c r="A459" s="146">
        <f t="shared" si="100"/>
        <v>45312</v>
      </c>
      <c r="B459" s="147" t="s">
        <v>354</v>
      </c>
      <c r="C459" s="151"/>
      <c r="D459" s="124"/>
      <c r="E459" s="109"/>
      <c r="F459" s="109"/>
      <c r="G459" s="141"/>
      <c r="H459" s="141"/>
      <c r="I459" s="141"/>
      <c r="J459" s="141"/>
      <c r="K459" s="141"/>
      <c r="L459" s="141"/>
      <c r="M459" s="149"/>
    </row>
    <row r="460" spans="1:13" x14ac:dyDescent="0.15">
      <c r="A460" s="146">
        <v>45312</v>
      </c>
      <c r="B460" s="147" t="s">
        <v>351</v>
      </c>
      <c r="C460" s="151" t="s">
        <v>352</v>
      </c>
      <c r="D460" s="81" t="s">
        <v>318</v>
      </c>
      <c r="E460" s="109">
        <v>1</v>
      </c>
      <c r="F460" s="109" t="s">
        <v>392</v>
      </c>
      <c r="G460" s="141">
        <v>59</v>
      </c>
      <c r="H460" s="141">
        <v>0.8</v>
      </c>
      <c r="I460" s="141">
        <v>3.2</v>
      </c>
      <c r="J460" s="141">
        <v>6.5</v>
      </c>
      <c r="K460" s="141">
        <v>0</v>
      </c>
      <c r="L460" s="141">
        <v>0</v>
      </c>
      <c r="M460" s="149">
        <v>0.2</v>
      </c>
    </row>
    <row r="461" spans="1:13" x14ac:dyDescent="0.15">
      <c r="A461" s="146">
        <v>45312</v>
      </c>
      <c r="B461" s="147"/>
      <c r="C461" s="151" t="s">
        <v>353</v>
      </c>
      <c r="D461" s="124" t="s">
        <v>289</v>
      </c>
      <c r="E461" s="109">
        <v>0</v>
      </c>
      <c r="F461" s="109" t="s">
        <v>355</v>
      </c>
      <c r="G461" s="141">
        <v>0</v>
      </c>
      <c r="H461" s="141">
        <v>0</v>
      </c>
      <c r="I461" s="141">
        <v>0</v>
      </c>
      <c r="J461" s="141">
        <v>0</v>
      </c>
      <c r="K461" s="141">
        <v>0</v>
      </c>
      <c r="L461" s="141">
        <v>0</v>
      </c>
      <c r="M461" s="149">
        <v>0</v>
      </c>
    </row>
    <row r="462" spans="1:13" ht="14.25" thickBot="1" x14ac:dyDescent="0.2">
      <c r="A462" s="153">
        <f t="shared" si="100"/>
        <v>45312</v>
      </c>
      <c r="B462" s="154"/>
      <c r="C462" s="155"/>
      <c r="D462" s="156"/>
      <c r="E462" s="116"/>
      <c r="F462" s="192"/>
      <c r="G462" s="157">
        <f>SUM(G454:G461)</f>
        <v>209</v>
      </c>
      <c r="H462" s="157">
        <f t="shared" ref="H462:M462" si="103">SUM(H454:H461)</f>
        <v>13.799999999999999</v>
      </c>
      <c r="I462" s="157">
        <f t="shared" si="103"/>
        <v>8.5</v>
      </c>
      <c r="J462" s="157">
        <f t="shared" si="103"/>
        <v>19.899999999999999</v>
      </c>
      <c r="K462" s="157">
        <f t="shared" si="103"/>
        <v>340</v>
      </c>
      <c r="L462" s="157">
        <f t="shared" si="103"/>
        <v>40</v>
      </c>
      <c r="M462" s="158">
        <f t="shared" si="103"/>
        <v>1.9999999999999998</v>
      </c>
    </row>
    <row r="463" spans="1:13" ht="14.25" thickBot="1" x14ac:dyDescent="0.2">
      <c r="A463" s="191"/>
      <c r="B463" s="180"/>
      <c r="C463" s="181"/>
      <c r="D463" s="182"/>
      <c r="E463" s="183"/>
      <c r="F463" s="183"/>
      <c r="G463" s="164">
        <f>G453+(G462*1.3)</f>
        <v>557.70000000000005</v>
      </c>
      <c r="H463" s="164">
        <f t="shared" ref="H463:M463" si="104">H453+(H462*1.3)</f>
        <v>22.24</v>
      </c>
      <c r="I463" s="164">
        <f>I453+(I462*1.3)</f>
        <v>11.55</v>
      </c>
      <c r="J463" s="164">
        <f t="shared" si="104"/>
        <v>88.97</v>
      </c>
      <c r="K463" s="164">
        <f t="shared" si="104"/>
        <v>491</v>
      </c>
      <c r="L463" s="164">
        <f t="shared" si="104"/>
        <v>57</v>
      </c>
      <c r="M463" s="165">
        <f t="shared" si="104"/>
        <v>2.5999999999999996</v>
      </c>
    </row>
    <row r="464" spans="1:13" x14ac:dyDescent="0.15">
      <c r="A464" s="171">
        <f>A462+1</f>
        <v>45313</v>
      </c>
      <c r="B464" s="177"/>
      <c r="C464" s="178"/>
      <c r="D464" s="179" t="s">
        <v>389</v>
      </c>
      <c r="E464" s="120">
        <v>170</v>
      </c>
      <c r="F464" s="120" t="s">
        <v>355</v>
      </c>
      <c r="G464" s="144">
        <v>286</v>
      </c>
      <c r="H464" s="144">
        <v>4.3</v>
      </c>
      <c r="I464" s="144">
        <v>0.5</v>
      </c>
      <c r="J464" s="144">
        <v>63.1</v>
      </c>
      <c r="K464" s="144">
        <v>49</v>
      </c>
      <c r="L464" s="144">
        <v>5</v>
      </c>
      <c r="M464" s="145"/>
    </row>
    <row r="465" spans="1:13" x14ac:dyDescent="0.15">
      <c r="A465" s="166">
        <v>45313</v>
      </c>
      <c r="B465" s="147"/>
      <c r="C465" s="148" t="s">
        <v>343</v>
      </c>
      <c r="D465" s="83" t="s">
        <v>191</v>
      </c>
      <c r="E465" s="103">
        <v>1</v>
      </c>
      <c r="F465" s="103" t="s">
        <v>394</v>
      </c>
      <c r="G465" s="141">
        <v>106</v>
      </c>
      <c r="H465" s="141">
        <v>3.1</v>
      </c>
      <c r="I465" s="141">
        <v>7.6</v>
      </c>
      <c r="J465" s="141">
        <v>6.3</v>
      </c>
      <c r="K465" s="141">
        <v>160</v>
      </c>
      <c r="L465" s="141">
        <v>3</v>
      </c>
      <c r="M465" s="149">
        <v>0.7</v>
      </c>
    </row>
    <row r="466" spans="1:13" x14ac:dyDescent="0.15">
      <c r="A466" s="146">
        <f>A465</f>
        <v>45313</v>
      </c>
      <c r="B466" s="150">
        <f>A465</f>
        <v>45313</v>
      </c>
      <c r="C466" s="151" t="s">
        <v>344</v>
      </c>
      <c r="D466" s="124"/>
      <c r="E466" s="109"/>
      <c r="F466" s="109"/>
      <c r="G466" s="141"/>
      <c r="H466" s="141"/>
      <c r="I466" s="141"/>
      <c r="J466" s="141"/>
      <c r="K466" s="141"/>
      <c r="L466" s="141"/>
      <c r="M466" s="149"/>
    </row>
    <row r="467" spans="1:13" x14ac:dyDescent="0.15">
      <c r="A467" s="146">
        <v>45313</v>
      </c>
      <c r="B467" s="147" t="s">
        <v>345</v>
      </c>
      <c r="C467" s="151" t="s">
        <v>346</v>
      </c>
      <c r="D467" s="81" t="s">
        <v>192</v>
      </c>
      <c r="E467" s="109">
        <v>30</v>
      </c>
      <c r="F467" s="109" t="s">
        <v>355</v>
      </c>
      <c r="G467" s="141">
        <v>26</v>
      </c>
      <c r="H467" s="141">
        <v>1.1000000000000001</v>
      </c>
      <c r="I467" s="141">
        <v>0.2</v>
      </c>
      <c r="J467" s="141">
        <v>4.8</v>
      </c>
      <c r="K467" s="141">
        <v>51</v>
      </c>
      <c r="L467" s="141">
        <v>27</v>
      </c>
      <c r="M467" s="149">
        <v>0.4</v>
      </c>
    </row>
    <row r="468" spans="1:13" x14ac:dyDescent="0.15">
      <c r="A468" s="146">
        <v>45313</v>
      </c>
      <c r="B468" s="147" t="s">
        <v>347</v>
      </c>
      <c r="C468" s="151" t="s">
        <v>348</v>
      </c>
      <c r="D468" s="81" t="s">
        <v>193</v>
      </c>
      <c r="E468" s="109">
        <v>45</v>
      </c>
      <c r="F468" s="109" t="s">
        <v>355</v>
      </c>
      <c r="G468" s="141">
        <v>55</v>
      </c>
      <c r="H468" s="141">
        <v>3.4</v>
      </c>
      <c r="I468" s="141">
        <v>3.1</v>
      </c>
      <c r="J468" s="141">
        <v>3.6</v>
      </c>
      <c r="K468" s="141">
        <v>40</v>
      </c>
      <c r="L468" s="141">
        <v>8</v>
      </c>
      <c r="M468" s="149">
        <v>0.4</v>
      </c>
    </row>
    <row r="469" spans="1:13" x14ac:dyDescent="0.15">
      <c r="A469" s="146">
        <v>45313</v>
      </c>
      <c r="B469" s="147"/>
      <c r="C469" s="151" t="s">
        <v>349</v>
      </c>
      <c r="D469" s="81" t="s">
        <v>194</v>
      </c>
      <c r="E469" s="109">
        <v>15</v>
      </c>
      <c r="F469" s="109" t="s">
        <v>355</v>
      </c>
      <c r="G469" s="141">
        <v>23</v>
      </c>
      <c r="H469" s="141">
        <v>1.4</v>
      </c>
      <c r="I469" s="141">
        <v>0.6</v>
      </c>
      <c r="J469" s="141">
        <v>3.9</v>
      </c>
      <c r="K469" s="141">
        <v>177</v>
      </c>
      <c r="L469" s="141">
        <v>33</v>
      </c>
      <c r="M469" s="149">
        <v>0.5</v>
      </c>
    </row>
    <row r="470" spans="1:13" x14ac:dyDescent="0.15">
      <c r="A470" s="146">
        <f t="shared" ref="A470:A484" si="105">A469</f>
        <v>45313</v>
      </c>
      <c r="B470" s="147" t="s">
        <v>350</v>
      </c>
      <c r="C470" s="151"/>
      <c r="D470" s="124"/>
      <c r="E470" s="109"/>
      <c r="F470" s="109"/>
      <c r="G470" s="141"/>
      <c r="H470" s="141"/>
      <c r="I470" s="141"/>
      <c r="J470" s="141"/>
      <c r="K470" s="141"/>
      <c r="L470" s="141"/>
      <c r="M470" s="149"/>
    </row>
    <row r="471" spans="1:13" x14ac:dyDescent="0.15">
      <c r="A471" s="146">
        <v>45313</v>
      </c>
      <c r="B471" s="147" t="s">
        <v>351</v>
      </c>
      <c r="C471" s="151" t="s">
        <v>352</v>
      </c>
      <c r="D471" s="81" t="s">
        <v>319</v>
      </c>
      <c r="E471" s="109">
        <v>30</v>
      </c>
      <c r="F471" s="109" t="s">
        <v>355</v>
      </c>
      <c r="G471" s="141">
        <v>23</v>
      </c>
      <c r="H471" s="141">
        <v>1.1000000000000001</v>
      </c>
      <c r="I471" s="141">
        <v>0.1</v>
      </c>
      <c r="J471" s="141">
        <v>4.8</v>
      </c>
      <c r="K471" s="141">
        <v>69</v>
      </c>
      <c r="L471" s="141">
        <v>4</v>
      </c>
      <c r="M471" s="149">
        <v>0.3</v>
      </c>
    </row>
    <row r="472" spans="1:13" x14ac:dyDescent="0.15">
      <c r="A472" s="146">
        <f t="shared" si="105"/>
        <v>45313</v>
      </c>
      <c r="B472" s="147"/>
      <c r="C472" s="151" t="s">
        <v>353</v>
      </c>
      <c r="D472" s="81"/>
      <c r="E472" s="109"/>
      <c r="F472" s="109"/>
      <c r="G472" s="141"/>
      <c r="H472" s="141"/>
      <c r="I472" s="141"/>
      <c r="J472" s="141"/>
      <c r="K472" s="141"/>
      <c r="L472" s="141"/>
      <c r="M472" s="149"/>
    </row>
    <row r="473" spans="1:13" ht="14.25" thickBot="1" x14ac:dyDescent="0.2">
      <c r="A473" s="153">
        <f t="shared" si="105"/>
        <v>45313</v>
      </c>
      <c r="B473" s="154"/>
      <c r="C473" s="155"/>
      <c r="D473" s="156"/>
      <c r="E473" s="116"/>
      <c r="F473" s="116"/>
      <c r="G473" s="157">
        <f>SUM(G465:G472)</f>
        <v>233</v>
      </c>
      <c r="H473" s="157">
        <f t="shared" ref="H473:M473" si="106">SUM(H465:H472)</f>
        <v>10.1</v>
      </c>
      <c r="I473" s="157">
        <f t="shared" si="106"/>
        <v>11.6</v>
      </c>
      <c r="J473" s="157">
        <f t="shared" si="106"/>
        <v>23.4</v>
      </c>
      <c r="K473" s="157">
        <f t="shared" si="106"/>
        <v>497</v>
      </c>
      <c r="L473" s="157">
        <f t="shared" si="106"/>
        <v>75</v>
      </c>
      <c r="M473" s="158">
        <f t="shared" si="106"/>
        <v>2.2999999999999998</v>
      </c>
    </row>
    <row r="474" spans="1:13" ht="14.25" thickBot="1" x14ac:dyDescent="0.2">
      <c r="A474" s="159"/>
      <c r="B474" s="180"/>
      <c r="C474" s="181"/>
      <c r="D474" s="182"/>
      <c r="E474" s="183"/>
      <c r="F474" s="183"/>
      <c r="G474" s="164">
        <f t="shared" ref="G474:M474" si="107">G464+(G473*1.3)</f>
        <v>588.90000000000009</v>
      </c>
      <c r="H474" s="164">
        <f t="shared" si="107"/>
        <v>17.43</v>
      </c>
      <c r="I474" s="164">
        <f t="shared" si="107"/>
        <v>15.58</v>
      </c>
      <c r="J474" s="164">
        <f t="shared" si="107"/>
        <v>93.52</v>
      </c>
      <c r="K474" s="164">
        <f t="shared" si="107"/>
        <v>695.1</v>
      </c>
      <c r="L474" s="164">
        <f t="shared" si="107"/>
        <v>102.5</v>
      </c>
      <c r="M474" s="165">
        <f t="shared" si="107"/>
        <v>2.9899999999999998</v>
      </c>
    </row>
    <row r="475" spans="1:13" x14ac:dyDescent="0.15">
      <c r="A475" s="166">
        <f>A472</f>
        <v>45313</v>
      </c>
      <c r="B475" s="177"/>
      <c r="C475" s="178"/>
      <c r="D475" s="179" t="s">
        <v>389</v>
      </c>
      <c r="E475" s="120">
        <v>170</v>
      </c>
      <c r="F475" s="120" t="s">
        <v>355</v>
      </c>
      <c r="G475" s="144">
        <v>286</v>
      </c>
      <c r="H475" s="144">
        <v>4.3</v>
      </c>
      <c r="I475" s="144">
        <v>0.5</v>
      </c>
      <c r="J475" s="144">
        <v>63.1</v>
      </c>
      <c r="K475" s="144">
        <v>49</v>
      </c>
      <c r="L475" s="144">
        <v>5</v>
      </c>
      <c r="M475" s="145"/>
    </row>
    <row r="476" spans="1:13" x14ac:dyDescent="0.15">
      <c r="A476" s="166">
        <v>45313</v>
      </c>
      <c r="B476" s="147"/>
      <c r="C476" s="148" t="s">
        <v>343</v>
      </c>
      <c r="D476" s="83" t="s">
        <v>195</v>
      </c>
      <c r="E476" s="103">
        <v>60</v>
      </c>
      <c r="F476" s="103" t="s">
        <v>355</v>
      </c>
      <c r="G476" s="141">
        <v>62</v>
      </c>
      <c r="H476" s="141">
        <v>4.5</v>
      </c>
      <c r="I476" s="141">
        <v>3</v>
      </c>
      <c r="J476" s="141">
        <v>4.4000000000000004</v>
      </c>
      <c r="K476" s="141">
        <v>146</v>
      </c>
      <c r="L476" s="141">
        <v>25</v>
      </c>
      <c r="M476" s="149">
        <v>0.3</v>
      </c>
    </row>
    <row r="477" spans="1:13" x14ac:dyDescent="0.15">
      <c r="A477" s="146">
        <f t="shared" si="105"/>
        <v>45313</v>
      </c>
      <c r="B477" s="150">
        <f>B466</f>
        <v>45313</v>
      </c>
      <c r="C477" s="151" t="s">
        <v>344</v>
      </c>
      <c r="D477" s="124"/>
      <c r="E477" s="109"/>
      <c r="F477" s="109"/>
      <c r="G477" s="141"/>
      <c r="H477" s="141"/>
      <c r="I477" s="141"/>
      <c r="J477" s="141"/>
      <c r="K477" s="141"/>
      <c r="L477" s="141"/>
      <c r="M477" s="149"/>
    </row>
    <row r="478" spans="1:13" x14ac:dyDescent="0.15">
      <c r="A478" s="146">
        <v>45313</v>
      </c>
      <c r="B478" s="147" t="s">
        <v>345</v>
      </c>
      <c r="C478" s="151" t="s">
        <v>346</v>
      </c>
      <c r="D478" s="81" t="s">
        <v>196</v>
      </c>
      <c r="E478" s="109">
        <v>1</v>
      </c>
      <c r="F478" s="109" t="s">
        <v>392</v>
      </c>
      <c r="G478" s="141">
        <v>60</v>
      </c>
      <c r="H478" s="141">
        <v>2.2000000000000002</v>
      </c>
      <c r="I478" s="141">
        <v>3.2</v>
      </c>
      <c r="J478" s="141">
        <v>5.5</v>
      </c>
      <c r="K478" s="141">
        <v>0</v>
      </c>
      <c r="L478" s="141">
        <v>0</v>
      </c>
      <c r="M478" s="149">
        <v>0.6</v>
      </c>
    </row>
    <row r="479" spans="1:13" x14ac:dyDescent="0.15">
      <c r="A479" s="146">
        <v>45313</v>
      </c>
      <c r="B479" s="147" t="s">
        <v>347</v>
      </c>
      <c r="C479" s="151" t="s">
        <v>348</v>
      </c>
      <c r="D479" s="81" t="s">
        <v>197</v>
      </c>
      <c r="E479" s="109">
        <v>45</v>
      </c>
      <c r="F479" s="109" t="s">
        <v>355</v>
      </c>
      <c r="G479" s="141">
        <v>35</v>
      </c>
      <c r="H479" s="141">
        <v>1</v>
      </c>
      <c r="I479" s="141">
        <v>2.1</v>
      </c>
      <c r="J479" s="141">
        <v>3.4</v>
      </c>
      <c r="K479" s="141">
        <v>75</v>
      </c>
      <c r="L479" s="141">
        <v>13</v>
      </c>
      <c r="M479" s="149">
        <v>0.3</v>
      </c>
    </row>
    <row r="480" spans="1:13" x14ac:dyDescent="0.15">
      <c r="A480" s="146">
        <v>45313</v>
      </c>
      <c r="B480" s="147"/>
      <c r="C480" s="151" t="s">
        <v>349</v>
      </c>
      <c r="D480" s="81" t="s">
        <v>198</v>
      </c>
      <c r="E480" s="109">
        <v>15</v>
      </c>
      <c r="F480" s="109" t="s">
        <v>355</v>
      </c>
      <c r="G480" s="141">
        <v>12</v>
      </c>
      <c r="H480" s="141">
        <v>0.3</v>
      </c>
      <c r="I480" s="141">
        <v>0</v>
      </c>
      <c r="J480" s="141">
        <v>2.8</v>
      </c>
      <c r="K480" s="141">
        <v>45</v>
      </c>
      <c r="L480" s="141">
        <v>3</v>
      </c>
      <c r="M480" s="149">
        <v>0.1</v>
      </c>
    </row>
    <row r="481" spans="1:13" x14ac:dyDescent="0.15">
      <c r="A481" s="146">
        <f t="shared" si="105"/>
        <v>45313</v>
      </c>
      <c r="B481" s="147" t="s">
        <v>354</v>
      </c>
      <c r="C481" s="151"/>
      <c r="D481" s="124"/>
      <c r="E481" s="109"/>
      <c r="F481" s="109"/>
      <c r="G481" s="141"/>
      <c r="H481" s="141"/>
      <c r="I481" s="141"/>
      <c r="J481" s="141"/>
      <c r="K481" s="141"/>
      <c r="L481" s="141"/>
      <c r="M481" s="149"/>
    </row>
    <row r="482" spans="1:13" x14ac:dyDescent="0.15">
      <c r="A482" s="146">
        <v>45313</v>
      </c>
      <c r="B482" s="147" t="s">
        <v>351</v>
      </c>
      <c r="C482" s="151" t="s">
        <v>352</v>
      </c>
      <c r="D482" s="81" t="s">
        <v>320</v>
      </c>
      <c r="E482" s="109">
        <v>30</v>
      </c>
      <c r="F482" s="109" t="s">
        <v>355</v>
      </c>
      <c r="G482" s="141">
        <v>46</v>
      </c>
      <c r="H482" s="141">
        <v>2</v>
      </c>
      <c r="I482" s="141">
        <v>0.4</v>
      </c>
      <c r="J482" s="141">
        <v>8.1999999999999993</v>
      </c>
      <c r="K482" s="141">
        <v>10</v>
      </c>
      <c r="L482" s="141">
        <v>2</v>
      </c>
      <c r="M482" s="149">
        <v>0.6</v>
      </c>
    </row>
    <row r="483" spans="1:13" x14ac:dyDescent="0.15">
      <c r="A483" s="146">
        <f t="shared" si="105"/>
        <v>45313</v>
      </c>
      <c r="B483" s="147"/>
      <c r="C483" s="151" t="s">
        <v>353</v>
      </c>
      <c r="D483" s="124"/>
      <c r="E483" s="109"/>
      <c r="F483" s="109"/>
      <c r="G483" s="141"/>
      <c r="H483" s="141"/>
      <c r="I483" s="141"/>
      <c r="J483" s="141"/>
      <c r="K483" s="141"/>
      <c r="L483" s="141"/>
      <c r="M483" s="149"/>
    </row>
    <row r="484" spans="1:13" ht="14.25" thickBot="1" x14ac:dyDescent="0.2">
      <c r="A484" s="153">
        <f t="shared" si="105"/>
        <v>45313</v>
      </c>
      <c r="B484" s="154"/>
      <c r="C484" s="155"/>
      <c r="D484" s="156"/>
      <c r="E484" s="116"/>
      <c r="F484" s="116"/>
      <c r="G484" s="157">
        <f>SUM(G476:G483)</f>
        <v>215</v>
      </c>
      <c r="H484" s="157">
        <f t="shared" ref="H484:M484" si="108">SUM(H476:H483)</f>
        <v>10</v>
      </c>
      <c r="I484" s="157">
        <f t="shared" si="108"/>
        <v>8.7000000000000011</v>
      </c>
      <c r="J484" s="157">
        <f t="shared" si="108"/>
        <v>24.3</v>
      </c>
      <c r="K484" s="157">
        <f t="shared" si="108"/>
        <v>276</v>
      </c>
      <c r="L484" s="157">
        <f t="shared" si="108"/>
        <v>43</v>
      </c>
      <c r="M484" s="158">
        <f t="shared" si="108"/>
        <v>1.9</v>
      </c>
    </row>
    <row r="485" spans="1:13" ht="14.25" thickBot="1" x14ac:dyDescent="0.2">
      <c r="A485" s="191"/>
      <c r="B485" s="180"/>
      <c r="C485" s="181"/>
      <c r="D485" s="182"/>
      <c r="E485" s="183"/>
      <c r="F485" s="183"/>
      <c r="G485" s="164">
        <f t="shared" ref="G485:M485" si="109">G475+(G484*1.3)</f>
        <v>565.5</v>
      </c>
      <c r="H485" s="164">
        <f t="shared" si="109"/>
        <v>17.3</v>
      </c>
      <c r="I485" s="164">
        <f t="shared" si="109"/>
        <v>11.810000000000002</v>
      </c>
      <c r="J485" s="164">
        <f t="shared" si="109"/>
        <v>94.69</v>
      </c>
      <c r="K485" s="164">
        <f t="shared" si="109"/>
        <v>407.8</v>
      </c>
      <c r="L485" s="164">
        <f t="shared" si="109"/>
        <v>60.9</v>
      </c>
      <c r="M485" s="165">
        <f t="shared" si="109"/>
        <v>2.4699999999999998</v>
      </c>
    </row>
    <row r="486" spans="1:13" x14ac:dyDescent="0.15">
      <c r="A486" s="171">
        <f>A484+1</f>
        <v>45314</v>
      </c>
      <c r="B486" s="177"/>
      <c r="C486" s="178"/>
      <c r="D486" s="179" t="s">
        <v>389</v>
      </c>
      <c r="E486" s="120">
        <v>170</v>
      </c>
      <c r="F486" s="120" t="s">
        <v>355</v>
      </c>
      <c r="G486" s="144">
        <v>286</v>
      </c>
      <c r="H486" s="144">
        <v>4.3</v>
      </c>
      <c r="I486" s="144">
        <v>0.5</v>
      </c>
      <c r="J486" s="144">
        <v>63.1</v>
      </c>
      <c r="K486" s="144">
        <v>49</v>
      </c>
      <c r="L486" s="144">
        <v>5</v>
      </c>
      <c r="M486" s="145"/>
    </row>
    <row r="487" spans="1:13" x14ac:dyDescent="0.15">
      <c r="A487" s="166">
        <v>45314</v>
      </c>
      <c r="B487" s="147"/>
      <c r="C487" s="148" t="s">
        <v>343</v>
      </c>
      <c r="D487" s="83" t="s">
        <v>199</v>
      </c>
      <c r="E487" s="103">
        <v>1</v>
      </c>
      <c r="F487" s="103" t="s">
        <v>392</v>
      </c>
      <c r="G487" s="141">
        <v>148</v>
      </c>
      <c r="H487" s="141">
        <v>3.9</v>
      </c>
      <c r="I487" s="141">
        <v>8.8000000000000007</v>
      </c>
      <c r="J487" s="141">
        <v>12.7</v>
      </c>
      <c r="K487" s="141">
        <v>97</v>
      </c>
      <c r="L487" s="141">
        <v>31</v>
      </c>
      <c r="M487" s="149">
        <v>0.8</v>
      </c>
    </row>
    <row r="488" spans="1:13" x14ac:dyDescent="0.15">
      <c r="A488" s="166">
        <v>45314</v>
      </c>
      <c r="B488" s="150">
        <f>A487</f>
        <v>45314</v>
      </c>
      <c r="C488" s="151" t="s">
        <v>344</v>
      </c>
      <c r="D488" s="81" t="s">
        <v>200</v>
      </c>
      <c r="E488" s="109">
        <v>10</v>
      </c>
      <c r="F488" s="109" t="s">
        <v>355</v>
      </c>
      <c r="G488" s="141">
        <v>24</v>
      </c>
      <c r="H488" s="141">
        <v>0.2</v>
      </c>
      <c r="I488" s="141">
        <v>2</v>
      </c>
      <c r="J488" s="141">
        <v>1.4</v>
      </c>
      <c r="K488" s="141">
        <v>0</v>
      </c>
      <c r="L488" s="141">
        <v>0</v>
      </c>
      <c r="M488" s="149">
        <v>0.2</v>
      </c>
    </row>
    <row r="489" spans="1:13" x14ac:dyDescent="0.15">
      <c r="A489" s="166">
        <v>45314</v>
      </c>
      <c r="B489" s="147" t="s">
        <v>345</v>
      </c>
      <c r="C489" s="151" t="s">
        <v>346</v>
      </c>
      <c r="D489" s="81" t="s">
        <v>201</v>
      </c>
      <c r="E489" s="109">
        <v>30</v>
      </c>
      <c r="F489" s="109" t="s">
        <v>355</v>
      </c>
      <c r="G489" s="141">
        <v>12</v>
      </c>
      <c r="H489" s="141">
        <v>0.6</v>
      </c>
      <c r="I489" s="141">
        <v>0.4</v>
      </c>
      <c r="J489" s="141">
        <v>1.6</v>
      </c>
      <c r="K489" s="141">
        <v>55</v>
      </c>
      <c r="L489" s="141">
        <v>10</v>
      </c>
      <c r="M489" s="149">
        <v>0</v>
      </c>
    </row>
    <row r="490" spans="1:13" x14ac:dyDescent="0.15">
      <c r="A490" s="166">
        <v>45314</v>
      </c>
      <c r="B490" s="147" t="s">
        <v>347</v>
      </c>
      <c r="C490" s="151" t="s">
        <v>348</v>
      </c>
      <c r="D490" s="81" t="s">
        <v>202</v>
      </c>
      <c r="E490" s="109">
        <v>45</v>
      </c>
      <c r="F490" s="109" t="s">
        <v>355</v>
      </c>
      <c r="G490" s="141">
        <v>30</v>
      </c>
      <c r="H490" s="141">
        <v>0.9</v>
      </c>
      <c r="I490" s="141">
        <v>0.4</v>
      </c>
      <c r="J490" s="141">
        <v>6.3</v>
      </c>
      <c r="K490" s="141">
        <v>117</v>
      </c>
      <c r="L490" s="141">
        <v>9</v>
      </c>
      <c r="M490" s="149">
        <v>0.3</v>
      </c>
    </row>
    <row r="491" spans="1:13" x14ac:dyDescent="0.15">
      <c r="A491" s="166">
        <v>45314</v>
      </c>
      <c r="B491" s="147"/>
      <c r="C491" s="151" t="s">
        <v>349</v>
      </c>
      <c r="D491" s="81" t="s">
        <v>203</v>
      </c>
      <c r="E491" s="109">
        <v>15</v>
      </c>
      <c r="F491" s="109" t="s">
        <v>355</v>
      </c>
      <c r="G491" s="141">
        <v>8</v>
      </c>
      <c r="H491" s="141">
        <v>0.3</v>
      </c>
      <c r="I491" s="141">
        <v>0</v>
      </c>
      <c r="J491" s="141">
        <v>1.8</v>
      </c>
      <c r="K491" s="141">
        <v>62</v>
      </c>
      <c r="L491" s="141">
        <v>12</v>
      </c>
      <c r="M491" s="149">
        <v>0.2</v>
      </c>
    </row>
    <row r="492" spans="1:13" x14ac:dyDescent="0.15">
      <c r="A492" s="166">
        <f t="shared" ref="A492:A506" si="110">A491</f>
        <v>45314</v>
      </c>
      <c r="B492" s="147" t="s">
        <v>350</v>
      </c>
      <c r="C492" s="151"/>
      <c r="D492" s="81"/>
      <c r="E492" s="109"/>
      <c r="F492" s="109"/>
      <c r="G492" s="141"/>
      <c r="H492" s="141"/>
      <c r="I492" s="141"/>
      <c r="J492" s="141"/>
      <c r="K492" s="141"/>
      <c r="L492" s="141"/>
      <c r="M492" s="149"/>
    </row>
    <row r="493" spans="1:13" x14ac:dyDescent="0.15">
      <c r="A493" s="166">
        <v>45314</v>
      </c>
      <c r="B493" s="147" t="s">
        <v>351</v>
      </c>
      <c r="C493" s="151" t="s">
        <v>352</v>
      </c>
      <c r="D493" s="81" t="s">
        <v>321</v>
      </c>
      <c r="E493" s="109">
        <v>2</v>
      </c>
      <c r="F493" s="109" t="s">
        <v>392</v>
      </c>
      <c r="G493" s="141">
        <v>51</v>
      </c>
      <c r="H493" s="141">
        <v>1.8</v>
      </c>
      <c r="I493" s="141">
        <v>4</v>
      </c>
      <c r="J493" s="141">
        <v>2.4</v>
      </c>
      <c r="K493" s="141">
        <v>44</v>
      </c>
      <c r="L493" s="141">
        <v>10</v>
      </c>
      <c r="M493" s="149">
        <v>0.3</v>
      </c>
    </row>
    <row r="494" spans="1:13" x14ac:dyDescent="0.15">
      <c r="A494" s="166">
        <v>45314</v>
      </c>
      <c r="B494" s="147"/>
      <c r="C494" s="151" t="s">
        <v>353</v>
      </c>
      <c r="D494" s="81" t="s">
        <v>289</v>
      </c>
      <c r="E494" s="109">
        <v>0</v>
      </c>
      <c r="F494" s="109" t="s">
        <v>355</v>
      </c>
      <c r="G494" s="141">
        <v>0</v>
      </c>
      <c r="H494" s="141">
        <v>0</v>
      </c>
      <c r="I494" s="141">
        <v>0</v>
      </c>
      <c r="J494" s="141">
        <v>0</v>
      </c>
      <c r="K494" s="141">
        <v>0</v>
      </c>
      <c r="L494" s="141">
        <v>0</v>
      </c>
      <c r="M494" s="149">
        <v>0</v>
      </c>
    </row>
    <row r="495" spans="1:13" ht="14.25" thickBot="1" x14ac:dyDescent="0.2">
      <c r="A495" s="153">
        <f t="shared" si="110"/>
        <v>45314</v>
      </c>
      <c r="B495" s="154"/>
      <c r="C495" s="155"/>
      <c r="D495" s="156"/>
      <c r="E495" s="116"/>
      <c r="F495" s="116"/>
      <c r="G495" s="157">
        <f>SUM(G487:G494)</f>
        <v>273</v>
      </c>
      <c r="H495" s="157">
        <f t="shared" ref="H495:M495" si="111">SUM(H487:H494)</f>
        <v>7.6999999999999993</v>
      </c>
      <c r="I495" s="157">
        <f t="shared" si="111"/>
        <v>15.600000000000001</v>
      </c>
      <c r="J495" s="157">
        <f t="shared" si="111"/>
        <v>26.2</v>
      </c>
      <c r="K495" s="157">
        <f t="shared" si="111"/>
        <v>375</v>
      </c>
      <c r="L495" s="157">
        <f t="shared" si="111"/>
        <v>72</v>
      </c>
      <c r="M495" s="158">
        <f t="shared" si="111"/>
        <v>1.8</v>
      </c>
    </row>
    <row r="496" spans="1:13" ht="14.25" thickBot="1" x14ac:dyDescent="0.2">
      <c r="A496" s="159"/>
      <c r="B496" s="180"/>
      <c r="C496" s="181"/>
      <c r="D496" s="182"/>
      <c r="E496" s="183"/>
      <c r="F496" s="183"/>
      <c r="G496" s="164">
        <f t="shared" ref="G496:M496" si="112">G486+(G495*1.3)</f>
        <v>640.90000000000009</v>
      </c>
      <c r="H496" s="164">
        <f t="shared" si="112"/>
        <v>14.309999999999999</v>
      </c>
      <c r="I496" s="164">
        <f t="shared" si="112"/>
        <v>20.78</v>
      </c>
      <c r="J496" s="164">
        <f t="shared" si="112"/>
        <v>97.16</v>
      </c>
      <c r="K496" s="164">
        <f t="shared" si="112"/>
        <v>536.5</v>
      </c>
      <c r="L496" s="164">
        <f t="shared" si="112"/>
        <v>98.600000000000009</v>
      </c>
      <c r="M496" s="165">
        <f t="shared" si="112"/>
        <v>2.3400000000000003</v>
      </c>
    </row>
    <row r="497" spans="1:13" x14ac:dyDescent="0.15">
      <c r="A497" s="171">
        <f>A495</f>
        <v>45314</v>
      </c>
      <c r="B497" s="177"/>
      <c r="C497" s="178"/>
      <c r="D497" s="179" t="s">
        <v>389</v>
      </c>
      <c r="E497" s="120">
        <v>170</v>
      </c>
      <c r="F497" s="120" t="s">
        <v>355</v>
      </c>
      <c r="G497" s="144">
        <v>286</v>
      </c>
      <c r="H497" s="144">
        <v>4.3</v>
      </c>
      <c r="I497" s="144">
        <v>0.5</v>
      </c>
      <c r="J497" s="144">
        <v>63.1</v>
      </c>
      <c r="K497" s="144">
        <v>49</v>
      </c>
      <c r="L497" s="144">
        <v>5</v>
      </c>
      <c r="M497" s="145"/>
    </row>
    <row r="498" spans="1:13" x14ac:dyDescent="0.15">
      <c r="A498" s="166">
        <v>45314</v>
      </c>
      <c r="B498" s="147"/>
      <c r="C498" s="148" t="s">
        <v>343</v>
      </c>
      <c r="D498" s="83" t="s">
        <v>204</v>
      </c>
      <c r="E498" s="103">
        <v>1</v>
      </c>
      <c r="F498" s="103" t="s">
        <v>393</v>
      </c>
      <c r="G498" s="141">
        <v>54</v>
      </c>
      <c r="H498" s="141">
        <v>8.3000000000000007</v>
      </c>
      <c r="I498" s="141">
        <v>1.6</v>
      </c>
      <c r="J498" s="141">
        <v>1</v>
      </c>
      <c r="K498" s="141">
        <v>145</v>
      </c>
      <c r="L498" s="141">
        <v>11</v>
      </c>
      <c r="M498" s="149">
        <v>0.2</v>
      </c>
    </row>
    <row r="499" spans="1:13" x14ac:dyDescent="0.15">
      <c r="A499" s="166">
        <v>45314</v>
      </c>
      <c r="B499" s="150">
        <f>B488</f>
        <v>45314</v>
      </c>
      <c r="C499" s="151" t="s">
        <v>344</v>
      </c>
      <c r="D499" s="81" t="s">
        <v>205</v>
      </c>
      <c r="E499" s="109">
        <v>15</v>
      </c>
      <c r="F499" s="109" t="s">
        <v>355</v>
      </c>
      <c r="G499" s="141">
        <v>6</v>
      </c>
      <c r="H499" s="141">
        <v>0.5</v>
      </c>
      <c r="I499" s="141">
        <v>0</v>
      </c>
      <c r="J499" s="141">
        <v>0.9</v>
      </c>
      <c r="K499" s="141">
        <v>30</v>
      </c>
      <c r="L499" s="141">
        <v>17</v>
      </c>
      <c r="M499" s="149">
        <v>0.1</v>
      </c>
    </row>
    <row r="500" spans="1:13" x14ac:dyDescent="0.15">
      <c r="A500" s="166">
        <v>45314</v>
      </c>
      <c r="B500" s="147" t="s">
        <v>345</v>
      </c>
      <c r="C500" s="151" t="s">
        <v>346</v>
      </c>
      <c r="D500" s="81" t="s">
        <v>206</v>
      </c>
      <c r="E500" s="109">
        <v>30</v>
      </c>
      <c r="F500" s="109" t="s">
        <v>355</v>
      </c>
      <c r="G500" s="141">
        <v>92</v>
      </c>
      <c r="H500" s="141">
        <v>1.6</v>
      </c>
      <c r="I500" s="141">
        <v>6.6</v>
      </c>
      <c r="J500" s="141">
        <v>6.3</v>
      </c>
      <c r="K500" s="141">
        <v>6</v>
      </c>
      <c r="L500" s="141">
        <v>2</v>
      </c>
      <c r="M500" s="149">
        <v>0.4</v>
      </c>
    </row>
    <row r="501" spans="1:13" x14ac:dyDescent="0.15">
      <c r="A501" s="166">
        <v>45314</v>
      </c>
      <c r="B501" s="147" t="s">
        <v>347</v>
      </c>
      <c r="C501" s="151" t="s">
        <v>348</v>
      </c>
      <c r="D501" s="81" t="s">
        <v>207</v>
      </c>
      <c r="E501" s="109">
        <v>45</v>
      </c>
      <c r="F501" s="109" t="s">
        <v>355</v>
      </c>
      <c r="G501" s="141">
        <v>53</v>
      </c>
      <c r="H501" s="141">
        <v>2</v>
      </c>
      <c r="I501" s="141">
        <v>1.1000000000000001</v>
      </c>
      <c r="J501" s="141">
        <v>8.6999999999999993</v>
      </c>
      <c r="K501" s="141">
        <v>139</v>
      </c>
      <c r="L501" s="141">
        <v>11</v>
      </c>
      <c r="M501" s="149">
        <v>0.3</v>
      </c>
    </row>
    <row r="502" spans="1:13" x14ac:dyDescent="0.15">
      <c r="A502" s="166">
        <v>45314</v>
      </c>
      <c r="B502" s="147"/>
      <c r="C502" s="151" t="s">
        <v>349</v>
      </c>
      <c r="D502" s="81" t="s">
        <v>208</v>
      </c>
      <c r="E502" s="109">
        <v>15</v>
      </c>
      <c r="F502" s="109" t="s">
        <v>355</v>
      </c>
      <c r="G502" s="141">
        <v>9</v>
      </c>
      <c r="H502" s="141">
        <v>0.4</v>
      </c>
      <c r="I502" s="141">
        <v>0.3</v>
      </c>
      <c r="J502" s="141">
        <v>1.4</v>
      </c>
      <c r="K502" s="141">
        <v>40</v>
      </c>
      <c r="L502" s="141">
        <v>17</v>
      </c>
      <c r="M502" s="149">
        <v>0.2</v>
      </c>
    </row>
    <row r="503" spans="1:13" x14ac:dyDescent="0.15">
      <c r="A503" s="166">
        <f t="shared" si="110"/>
        <v>45314</v>
      </c>
      <c r="B503" s="147" t="s">
        <v>354</v>
      </c>
      <c r="C503" s="151"/>
      <c r="D503" s="124"/>
      <c r="E503" s="109"/>
      <c r="F503" s="109"/>
      <c r="G503" s="141"/>
      <c r="H503" s="141"/>
      <c r="I503" s="141"/>
      <c r="J503" s="141"/>
      <c r="K503" s="141"/>
      <c r="L503" s="141"/>
      <c r="M503" s="149"/>
    </row>
    <row r="504" spans="1:13" x14ac:dyDescent="0.15">
      <c r="A504" s="166">
        <v>45314</v>
      </c>
      <c r="B504" s="147" t="s">
        <v>351</v>
      </c>
      <c r="C504" s="151" t="s">
        <v>352</v>
      </c>
      <c r="D504" s="152" t="s">
        <v>322</v>
      </c>
      <c r="E504" s="109">
        <v>30</v>
      </c>
      <c r="F504" s="109" t="s">
        <v>355</v>
      </c>
      <c r="G504" s="141">
        <v>37</v>
      </c>
      <c r="H504" s="141">
        <v>1.6</v>
      </c>
      <c r="I504" s="141">
        <v>1.8</v>
      </c>
      <c r="J504" s="141">
        <v>3.5</v>
      </c>
      <c r="K504" s="141">
        <v>0</v>
      </c>
      <c r="L504" s="141">
        <v>0</v>
      </c>
      <c r="M504" s="149">
        <v>0.5</v>
      </c>
    </row>
    <row r="505" spans="1:13" x14ac:dyDescent="0.15">
      <c r="A505" s="166">
        <f t="shared" si="110"/>
        <v>45314</v>
      </c>
      <c r="B505" s="147"/>
      <c r="C505" s="151" t="s">
        <v>353</v>
      </c>
      <c r="D505" s="124"/>
      <c r="E505" s="109"/>
      <c r="F505" s="109"/>
      <c r="G505" s="141"/>
      <c r="H505" s="141"/>
      <c r="I505" s="141"/>
      <c r="J505" s="141"/>
      <c r="K505" s="141"/>
      <c r="L505" s="141"/>
      <c r="M505" s="149"/>
    </row>
    <row r="506" spans="1:13" ht="14.25" thickBot="1" x14ac:dyDescent="0.2">
      <c r="A506" s="153">
        <f t="shared" si="110"/>
        <v>45314</v>
      </c>
      <c r="B506" s="154"/>
      <c r="C506" s="155"/>
      <c r="D506" s="156"/>
      <c r="E506" s="116"/>
      <c r="F506" s="116"/>
      <c r="G506" s="157">
        <f>SUM(G498:G505)</f>
        <v>251</v>
      </c>
      <c r="H506" s="157">
        <f t="shared" ref="H506:M506" si="113">SUM(H498:H505)</f>
        <v>14.4</v>
      </c>
      <c r="I506" s="157">
        <f t="shared" si="113"/>
        <v>11.4</v>
      </c>
      <c r="J506" s="157">
        <f t="shared" si="113"/>
        <v>21.799999999999997</v>
      </c>
      <c r="K506" s="157">
        <f t="shared" si="113"/>
        <v>360</v>
      </c>
      <c r="L506" s="157">
        <f t="shared" si="113"/>
        <v>58</v>
      </c>
      <c r="M506" s="158">
        <f t="shared" si="113"/>
        <v>1.7</v>
      </c>
    </row>
    <row r="507" spans="1:13" ht="14.25" thickBot="1" x14ac:dyDescent="0.2">
      <c r="A507" s="191"/>
      <c r="B507" s="180"/>
      <c r="C507" s="181"/>
      <c r="D507" s="182"/>
      <c r="E507" s="183"/>
      <c r="F507" s="183"/>
      <c r="G507" s="164">
        <f t="shared" ref="G507:M507" si="114">G497+(G506*1.3)</f>
        <v>612.29999999999995</v>
      </c>
      <c r="H507" s="164">
        <f t="shared" si="114"/>
        <v>23.020000000000003</v>
      </c>
      <c r="I507" s="164">
        <f t="shared" si="114"/>
        <v>15.32</v>
      </c>
      <c r="J507" s="164">
        <f t="shared" si="114"/>
        <v>91.44</v>
      </c>
      <c r="K507" s="164">
        <f t="shared" si="114"/>
        <v>517</v>
      </c>
      <c r="L507" s="164">
        <f t="shared" si="114"/>
        <v>80.400000000000006</v>
      </c>
      <c r="M507" s="165">
        <f t="shared" si="114"/>
        <v>2.21</v>
      </c>
    </row>
    <row r="508" spans="1:13" x14ac:dyDescent="0.15">
      <c r="A508" s="171">
        <f>A506+1</f>
        <v>45315</v>
      </c>
      <c r="B508" s="177"/>
      <c r="C508" s="178"/>
      <c r="D508" s="179" t="s">
        <v>389</v>
      </c>
      <c r="E508" s="120">
        <v>170</v>
      </c>
      <c r="F508" s="120" t="s">
        <v>355</v>
      </c>
      <c r="G508" s="144">
        <v>286</v>
      </c>
      <c r="H508" s="144">
        <v>4.3</v>
      </c>
      <c r="I508" s="144">
        <v>0.5</v>
      </c>
      <c r="J508" s="144">
        <v>63.1</v>
      </c>
      <c r="K508" s="144">
        <v>49</v>
      </c>
      <c r="L508" s="144">
        <v>5</v>
      </c>
      <c r="M508" s="145"/>
    </row>
    <row r="509" spans="1:13" x14ac:dyDescent="0.15">
      <c r="A509" s="166">
        <v>45315</v>
      </c>
      <c r="B509" s="147"/>
      <c r="C509" s="148" t="s">
        <v>343</v>
      </c>
      <c r="D509" s="83" t="s">
        <v>209</v>
      </c>
      <c r="E509" s="103">
        <v>1</v>
      </c>
      <c r="F509" s="103" t="s">
        <v>392</v>
      </c>
      <c r="G509" s="141">
        <v>53</v>
      </c>
      <c r="H509" s="141">
        <v>2.9</v>
      </c>
      <c r="I509" s="141">
        <v>2.8</v>
      </c>
      <c r="J509" s="141">
        <v>3.8</v>
      </c>
      <c r="K509" s="141">
        <v>34</v>
      </c>
      <c r="L509" s="141">
        <v>12</v>
      </c>
      <c r="M509" s="149">
        <v>0.3</v>
      </c>
    </row>
    <row r="510" spans="1:13" x14ac:dyDescent="0.15">
      <c r="A510" s="146">
        <v>45315</v>
      </c>
      <c r="B510" s="150">
        <f>A509</f>
        <v>45315</v>
      </c>
      <c r="C510" s="151" t="s">
        <v>344</v>
      </c>
      <c r="D510" s="124" t="s">
        <v>210</v>
      </c>
      <c r="E510" s="109">
        <v>10</v>
      </c>
      <c r="F510" s="109" t="s">
        <v>355</v>
      </c>
      <c r="G510" s="141">
        <v>10</v>
      </c>
      <c r="H510" s="141">
        <v>0.5</v>
      </c>
      <c r="I510" s="141">
        <v>0.1</v>
      </c>
      <c r="J510" s="141">
        <v>1.8</v>
      </c>
      <c r="K510" s="141">
        <v>20</v>
      </c>
      <c r="L510" s="141">
        <v>3</v>
      </c>
      <c r="M510" s="149">
        <v>0.1</v>
      </c>
    </row>
    <row r="511" spans="1:13" x14ac:dyDescent="0.15">
      <c r="A511" s="146">
        <v>45315</v>
      </c>
      <c r="B511" s="147" t="s">
        <v>345</v>
      </c>
      <c r="C511" s="151" t="s">
        <v>346</v>
      </c>
      <c r="D511" s="81" t="s">
        <v>211</v>
      </c>
      <c r="E511" s="109">
        <v>30</v>
      </c>
      <c r="F511" s="109" t="s">
        <v>355</v>
      </c>
      <c r="G511" s="141">
        <v>10</v>
      </c>
      <c r="H511" s="141">
        <v>0.5</v>
      </c>
      <c r="I511" s="141">
        <v>0.1</v>
      </c>
      <c r="J511" s="141">
        <v>1.6</v>
      </c>
      <c r="K511" s="141">
        <v>66</v>
      </c>
      <c r="L511" s="141">
        <v>24</v>
      </c>
      <c r="M511" s="149">
        <v>0.3</v>
      </c>
    </row>
    <row r="512" spans="1:13" x14ac:dyDescent="0.15">
      <c r="A512" s="146">
        <v>45315</v>
      </c>
      <c r="B512" s="147" t="s">
        <v>347</v>
      </c>
      <c r="C512" s="151" t="s">
        <v>348</v>
      </c>
      <c r="D512" s="124" t="s">
        <v>212</v>
      </c>
      <c r="E512" s="109">
        <v>45</v>
      </c>
      <c r="F512" s="109" t="s">
        <v>355</v>
      </c>
      <c r="G512" s="141">
        <v>43</v>
      </c>
      <c r="H512" s="141">
        <v>2.5</v>
      </c>
      <c r="I512" s="141">
        <v>1.9</v>
      </c>
      <c r="J512" s="141">
        <v>3.5</v>
      </c>
      <c r="K512" s="141">
        <v>114</v>
      </c>
      <c r="L512" s="141">
        <v>8</v>
      </c>
      <c r="M512" s="149">
        <v>0.8</v>
      </c>
    </row>
    <row r="513" spans="1:13" x14ac:dyDescent="0.15">
      <c r="A513" s="146">
        <v>45315</v>
      </c>
      <c r="B513" s="147"/>
      <c r="C513" s="151" t="s">
        <v>349</v>
      </c>
      <c r="D513" s="81" t="s">
        <v>213</v>
      </c>
      <c r="E513" s="109">
        <v>15</v>
      </c>
      <c r="F513" s="109" t="s">
        <v>355</v>
      </c>
      <c r="G513" s="141">
        <v>26</v>
      </c>
      <c r="H513" s="141">
        <v>0.2</v>
      </c>
      <c r="I513" s="141">
        <v>2.2000000000000002</v>
      </c>
      <c r="J513" s="141">
        <v>1.2</v>
      </c>
      <c r="K513" s="141">
        <v>0</v>
      </c>
      <c r="L513" s="141">
        <v>0</v>
      </c>
      <c r="M513" s="149">
        <v>0.2</v>
      </c>
    </row>
    <row r="514" spans="1:13" x14ac:dyDescent="0.15">
      <c r="A514" s="146">
        <f t="shared" ref="A514:A528" si="115">A513</f>
        <v>45315</v>
      </c>
      <c r="B514" s="147" t="s">
        <v>350</v>
      </c>
      <c r="C514" s="151"/>
      <c r="D514" s="124"/>
      <c r="E514" s="109"/>
      <c r="F514" s="109"/>
      <c r="G514" s="141"/>
      <c r="H514" s="141"/>
      <c r="I514" s="141"/>
      <c r="J514" s="141"/>
      <c r="K514" s="141"/>
      <c r="L514" s="141"/>
      <c r="M514" s="149"/>
    </row>
    <row r="515" spans="1:13" x14ac:dyDescent="0.15">
      <c r="A515" s="146">
        <v>45315</v>
      </c>
      <c r="B515" s="147" t="s">
        <v>351</v>
      </c>
      <c r="C515" s="151" t="s">
        <v>352</v>
      </c>
      <c r="D515" s="81" t="s">
        <v>323</v>
      </c>
      <c r="E515" s="109">
        <v>30</v>
      </c>
      <c r="F515" s="109" t="s">
        <v>355</v>
      </c>
      <c r="G515" s="141">
        <v>6</v>
      </c>
      <c r="H515" s="141">
        <v>0.3</v>
      </c>
      <c r="I515" s="141">
        <v>0</v>
      </c>
      <c r="J515" s="141">
        <v>1.6</v>
      </c>
      <c r="K515" s="141">
        <v>88</v>
      </c>
      <c r="L515" s="141">
        <v>15</v>
      </c>
      <c r="M515" s="149">
        <v>0.2</v>
      </c>
    </row>
    <row r="516" spans="1:13" x14ac:dyDescent="0.15">
      <c r="A516" s="146">
        <v>45315</v>
      </c>
      <c r="B516" s="147"/>
      <c r="C516" s="151" t="s">
        <v>353</v>
      </c>
      <c r="D516" s="124" t="s">
        <v>285</v>
      </c>
      <c r="E516" s="109">
        <v>0</v>
      </c>
      <c r="F516" s="109" t="s">
        <v>355</v>
      </c>
      <c r="G516" s="141">
        <v>0</v>
      </c>
      <c r="H516" s="141">
        <v>0</v>
      </c>
      <c r="I516" s="141">
        <v>0</v>
      </c>
      <c r="J516" s="141">
        <v>0</v>
      </c>
      <c r="K516" s="141">
        <v>0</v>
      </c>
      <c r="L516" s="141">
        <v>0</v>
      </c>
      <c r="M516" s="149">
        <v>0</v>
      </c>
    </row>
    <row r="517" spans="1:13" ht="14.25" thickBot="1" x14ac:dyDescent="0.2">
      <c r="A517" s="153">
        <f t="shared" si="115"/>
        <v>45315</v>
      </c>
      <c r="B517" s="154"/>
      <c r="C517" s="155"/>
      <c r="D517" s="156"/>
      <c r="E517" s="116"/>
      <c r="F517" s="116"/>
      <c r="G517" s="157">
        <f>SUM(G509:G516)</f>
        <v>148</v>
      </c>
      <c r="H517" s="157">
        <f t="shared" ref="H517:M517" si="116">SUM(H509:H516)</f>
        <v>6.9</v>
      </c>
      <c r="I517" s="157">
        <f t="shared" si="116"/>
        <v>7.1000000000000005</v>
      </c>
      <c r="J517" s="157">
        <f t="shared" si="116"/>
        <v>13.499999999999998</v>
      </c>
      <c r="K517" s="157">
        <f t="shared" si="116"/>
        <v>322</v>
      </c>
      <c r="L517" s="157">
        <f t="shared" si="116"/>
        <v>62</v>
      </c>
      <c r="M517" s="158">
        <f t="shared" si="116"/>
        <v>1.9</v>
      </c>
    </row>
    <row r="518" spans="1:13" ht="14.25" thickBot="1" x14ac:dyDescent="0.2">
      <c r="A518" s="199"/>
      <c r="B518" s="180"/>
      <c r="C518" s="181"/>
      <c r="D518" s="182"/>
      <c r="E518" s="183"/>
      <c r="F518" s="183"/>
      <c r="G518" s="164">
        <f t="shared" ref="G518:M518" si="117">G508+(G517*1.3)</f>
        <v>478.4</v>
      </c>
      <c r="H518" s="164">
        <f t="shared" si="117"/>
        <v>13.27</v>
      </c>
      <c r="I518" s="164">
        <f t="shared" si="117"/>
        <v>9.73</v>
      </c>
      <c r="J518" s="164">
        <f t="shared" si="117"/>
        <v>80.650000000000006</v>
      </c>
      <c r="K518" s="164">
        <f t="shared" si="117"/>
        <v>467.6</v>
      </c>
      <c r="L518" s="164">
        <f t="shared" si="117"/>
        <v>85.600000000000009</v>
      </c>
      <c r="M518" s="165">
        <f t="shared" si="117"/>
        <v>2.4699999999999998</v>
      </c>
    </row>
    <row r="519" spans="1:13" x14ac:dyDescent="0.15">
      <c r="A519" s="171">
        <f>A517</f>
        <v>45315</v>
      </c>
      <c r="B519" s="177"/>
      <c r="C519" s="178"/>
      <c r="D519" s="179" t="s">
        <v>389</v>
      </c>
      <c r="E519" s="120">
        <v>170</v>
      </c>
      <c r="F519" s="120" t="s">
        <v>355</v>
      </c>
      <c r="G519" s="144">
        <v>286</v>
      </c>
      <c r="H519" s="144">
        <v>4.3</v>
      </c>
      <c r="I519" s="144">
        <v>0.5</v>
      </c>
      <c r="J519" s="144">
        <v>63.1</v>
      </c>
      <c r="K519" s="144">
        <v>49</v>
      </c>
      <c r="L519" s="144">
        <v>5</v>
      </c>
      <c r="M519" s="145"/>
    </row>
    <row r="520" spans="1:13" x14ac:dyDescent="0.15">
      <c r="A520" s="166">
        <v>45315</v>
      </c>
      <c r="B520" s="147"/>
      <c r="C520" s="148" t="s">
        <v>343</v>
      </c>
      <c r="D520" s="83" t="s">
        <v>214</v>
      </c>
      <c r="E520" s="103">
        <v>60</v>
      </c>
      <c r="F520" s="103" t="s">
        <v>355</v>
      </c>
      <c r="G520" s="141">
        <v>83</v>
      </c>
      <c r="H520" s="141">
        <v>3.1</v>
      </c>
      <c r="I520" s="141">
        <v>5.6</v>
      </c>
      <c r="J520" s="141">
        <v>4.8</v>
      </c>
      <c r="K520" s="141">
        <v>233</v>
      </c>
      <c r="L520" s="141">
        <v>15</v>
      </c>
      <c r="M520" s="149">
        <v>0.5</v>
      </c>
    </row>
    <row r="521" spans="1:13" x14ac:dyDescent="0.15">
      <c r="A521" s="146">
        <f t="shared" si="115"/>
        <v>45315</v>
      </c>
      <c r="B521" s="150">
        <f>B510</f>
        <v>45315</v>
      </c>
      <c r="C521" s="151" t="s">
        <v>344</v>
      </c>
      <c r="D521" s="81"/>
      <c r="E521" s="109"/>
      <c r="F521" s="109"/>
      <c r="G521" s="141"/>
      <c r="H521" s="141"/>
      <c r="I521" s="141"/>
      <c r="J521" s="141"/>
      <c r="K521" s="141"/>
      <c r="L521" s="141"/>
      <c r="M521" s="149"/>
    </row>
    <row r="522" spans="1:13" x14ac:dyDescent="0.15">
      <c r="A522" s="146">
        <v>45315</v>
      </c>
      <c r="B522" s="147" t="s">
        <v>345</v>
      </c>
      <c r="C522" s="151" t="s">
        <v>346</v>
      </c>
      <c r="D522" s="81" t="s">
        <v>215</v>
      </c>
      <c r="E522" s="109">
        <v>30</v>
      </c>
      <c r="F522" s="109" t="s">
        <v>355</v>
      </c>
      <c r="G522" s="141">
        <v>11</v>
      </c>
      <c r="H522" s="141">
        <v>0.2</v>
      </c>
      <c r="I522" s="141">
        <v>0.4</v>
      </c>
      <c r="J522" s="141">
        <v>2.2999999999999998</v>
      </c>
      <c r="K522" s="141">
        <v>12</v>
      </c>
      <c r="L522" s="141">
        <v>20</v>
      </c>
      <c r="M522" s="149">
        <v>0.3</v>
      </c>
    </row>
    <row r="523" spans="1:13" x14ac:dyDescent="0.15">
      <c r="A523" s="146">
        <v>45315</v>
      </c>
      <c r="B523" s="147" t="s">
        <v>347</v>
      </c>
      <c r="C523" s="151" t="s">
        <v>348</v>
      </c>
      <c r="D523" s="81" t="s">
        <v>216</v>
      </c>
      <c r="E523" s="109">
        <v>45</v>
      </c>
      <c r="F523" s="109" t="s">
        <v>355</v>
      </c>
      <c r="G523" s="141">
        <v>33</v>
      </c>
      <c r="H523" s="141">
        <v>1.1000000000000001</v>
      </c>
      <c r="I523" s="141">
        <v>0.3</v>
      </c>
      <c r="J523" s="141">
        <v>6.6</v>
      </c>
      <c r="K523" s="141">
        <v>119</v>
      </c>
      <c r="L523" s="141">
        <v>5</v>
      </c>
      <c r="M523" s="149">
        <v>0.5</v>
      </c>
    </row>
    <row r="524" spans="1:13" x14ac:dyDescent="0.15">
      <c r="A524" s="146">
        <v>45315</v>
      </c>
      <c r="B524" s="147"/>
      <c r="C524" s="151" t="s">
        <v>349</v>
      </c>
      <c r="D524" s="81" t="s">
        <v>217</v>
      </c>
      <c r="E524" s="109">
        <v>15</v>
      </c>
      <c r="F524" s="109" t="s">
        <v>355</v>
      </c>
      <c r="G524" s="141">
        <v>7</v>
      </c>
      <c r="H524" s="141">
        <v>0.1</v>
      </c>
      <c r="I524" s="141">
        <v>0</v>
      </c>
      <c r="J524" s="141">
        <v>1.7</v>
      </c>
      <c r="K524" s="141">
        <v>15</v>
      </c>
      <c r="L524" s="141">
        <v>3</v>
      </c>
      <c r="M524" s="149">
        <v>0.6</v>
      </c>
    </row>
    <row r="525" spans="1:13" x14ac:dyDescent="0.15">
      <c r="A525" s="146">
        <f t="shared" si="115"/>
        <v>45315</v>
      </c>
      <c r="B525" s="147" t="s">
        <v>354</v>
      </c>
      <c r="C525" s="151"/>
      <c r="D525" s="124"/>
      <c r="E525" s="109"/>
      <c r="F525" s="109"/>
      <c r="G525" s="141"/>
      <c r="H525" s="141"/>
      <c r="I525" s="141"/>
      <c r="J525" s="141"/>
      <c r="K525" s="141"/>
      <c r="L525" s="141"/>
      <c r="M525" s="149"/>
    </row>
    <row r="526" spans="1:13" x14ac:dyDescent="0.15">
      <c r="A526" s="146">
        <v>45315</v>
      </c>
      <c r="B526" s="147" t="s">
        <v>351</v>
      </c>
      <c r="C526" s="151" t="s">
        <v>352</v>
      </c>
      <c r="D526" s="81" t="s">
        <v>324</v>
      </c>
      <c r="E526" s="109">
        <v>1</v>
      </c>
      <c r="F526" s="109" t="s">
        <v>392</v>
      </c>
      <c r="G526" s="141">
        <v>33</v>
      </c>
      <c r="H526" s="141">
        <v>0.8</v>
      </c>
      <c r="I526" s="141">
        <v>0.5</v>
      </c>
      <c r="J526" s="141">
        <v>6.5</v>
      </c>
      <c r="K526" s="141">
        <v>132</v>
      </c>
      <c r="L526" s="141">
        <v>14</v>
      </c>
      <c r="M526" s="149">
        <v>0.2</v>
      </c>
    </row>
    <row r="527" spans="1:13" x14ac:dyDescent="0.15">
      <c r="A527" s="146">
        <f t="shared" si="115"/>
        <v>45315</v>
      </c>
      <c r="B527" s="147"/>
      <c r="C527" s="151" t="s">
        <v>353</v>
      </c>
      <c r="D527" s="124"/>
      <c r="E527" s="109"/>
      <c r="F527" s="109"/>
      <c r="G527" s="141"/>
      <c r="H527" s="141"/>
      <c r="I527" s="141"/>
      <c r="J527" s="141"/>
      <c r="K527" s="141"/>
      <c r="L527" s="141"/>
      <c r="M527" s="149"/>
    </row>
    <row r="528" spans="1:13" ht="14.25" thickBot="1" x14ac:dyDescent="0.2">
      <c r="A528" s="153">
        <f t="shared" si="115"/>
        <v>45315</v>
      </c>
      <c r="B528" s="154"/>
      <c r="C528" s="155"/>
      <c r="D528" s="156"/>
      <c r="E528" s="116"/>
      <c r="F528" s="116"/>
      <c r="G528" s="157">
        <f>SUM(G520:G527)</f>
        <v>167</v>
      </c>
      <c r="H528" s="157">
        <f t="shared" ref="H528:M528" si="118">SUM(H520:H527)</f>
        <v>5.3</v>
      </c>
      <c r="I528" s="157">
        <f t="shared" si="118"/>
        <v>6.8</v>
      </c>
      <c r="J528" s="157">
        <f t="shared" si="118"/>
        <v>21.9</v>
      </c>
      <c r="K528" s="157">
        <f t="shared" si="118"/>
        <v>511</v>
      </c>
      <c r="L528" s="157">
        <f t="shared" si="118"/>
        <v>57</v>
      </c>
      <c r="M528" s="158">
        <f t="shared" si="118"/>
        <v>2.1</v>
      </c>
    </row>
    <row r="529" spans="1:13" ht="14.25" thickBot="1" x14ac:dyDescent="0.2">
      <c r="A529" s="191"/>
      <c r="B529" s="180"/>
      <c r="C529" s="181"/>
      <c r="D529" s="182"/>
      <c r="E529" s="183"/>
      <c r="F529" s="183"/>
      <c r="G529" s="164">
        <f t="shared" ref="G529:M529" si="119">G519+(G528*1.3)</f>
        <v>503.1</v>
      </c>
      <c r="H529" s="164">
        <f t="shared" si="119"/>
        <v>11.19</v>
      </c>
      <c r="I529" s="164">
        <f t="shared" si="119"/>
        <v>9.34</v>
      </c>
      <c r="J529" s="164">
        <f t="shared" si="119"/>
        <v>91.57</v>
      </c>
      <c r="K529" s="164">
        <f t="shared" si="119"/>
        <v>713.30000000000007</v>
      </c>
      <c r="L529" s="164">
        <f t="shared" si="119"/>
        <v>79.100000000000009</v>
      </c>
      <c r="M529" s="165">
        <f t="shared" si="119"/>
        <v>2.7300000000000004</v>
      </c>
    </row>
    <row r="530" spans="1:13" x14ac:dyDescent="0.15">
      <c r="A530" s="171">
        <f>A528+1</f>
        <v>45316</v>
      </c>
      <c r="B530" s="177"/>
      <c r="C530" s="178"/>
      <c r="D530" s="179" t="s">
        <v>389</v>
      </c>
      <c r="E530" s="120">
        <v>170</v>
      </c>
      <c r="F530" s="120" t="s">
        <v>355</v>
      </c>
      <c r="G530" s="144">
        <v>286</v>
      </c>
      <c r="H530" s="144">
        <v>4.3</v>
      </c>
      <c r="I530" s="144">
        <v>0.5</v>
      </c>
      <c r="J530" s="144">
        <v>63.1</v>
      </c>
      <c r="K530" s="144">
        <v>49</v>
      </c>
      <c r="L530" s="144">
        <v>5</v>
      </c>
      <c r="M530" s="145"/>
    </row>
    <row r="531" spans="1:13" x14ac:dyDescent="0.15">
      <c r="A531" s="166">
        <v>45316</v>
      </c>
      <c r="B531" s="147"/>
      <c r="C531" s="148" t="s">
        <v>343</v>
      </c>
      <c r="D531" s="83" t="s">
        <v>218</v>
      </c>
      <c r="E531" s="103">
        <v>1</v>
      </c>
      <c r="F531" s="103" t="s">
        <v>394</v>
      </c>
      <c r="G531" s="141">
        <v>99</v>
      </c>
      <c r="H531" s="141">
        <v>7.1</v>
      </c>
      <c r="I531" s="141">
        <v>7.1</v>
      </c>
      <c r="J531" s="141">
        <v>1.6</v>
      </c>
      <c r="K531" s="141">
        <v>122</v>
      </c>
      <c r="L531" s="141">
        <v>3</v>
      </c>
      <c r="M531" s="149">
        <v>0.6</v>
      </c>
    </row>
    <row r="532" spans="1:13" x14ac:dyDescent="0.15">
      <c r="A532" s="146">
        <v>45316</v>
      </c>
      <c r="B532" s="200">
        <f>A531</f>
        <v>45316</v>
      </c>
      <c r="C532" s="151" t="s">
        <v>344</v>
      </c>
      <c r="D532" s="124" t="s">
        <v>219</v>
      </c>
      <c r="E532" s="109">
        <v>10</v>
      </c>
      <c r="F532" s="109" t="s">
        <v>355</v>
      </c>
      <c r="G532" s="141">
        <v>17</v>
      </c>
      <c r="H532" s="141">
        <v>0.6</v>
      </c>
      <c r="I532" s="141">
        <v>0.1</v>
      </c>
      <c r="J532" s="141">
        <v>3.2</v>
      </c>
      <c r="K532" s="141">
        <v>2</v>
      </c>
      <c r="L532" s="141">
        <v>1</v>
      </c>
      <c r="M532" s="149">
        <v>0.2</v>
      </c>
    </row>
    <row r="533" spans="1:13" x14ac:dyDescent="0.15">
      <c r="A533" s="146">
        <v>45316</v>
      </c>
      <c r="B533" s="147" t="s">
        <v>345</v>
      </c>
      <c r="C533" s="151" t="s">
        <v>346</v>
      </c>
      <c r="D533" s="81" t="s">
        <v>220</v>
      </c>
      <c r="E533" s="109">
        <v>30</v>
      </c>
      <c r="F533" s="109" t="s">
        <v>355</v>
      </c>
      <c r="G533" s="141">
        <v>14</v>
      </c>
      <c r="H533" s="141">
        <v>0.7</v>
      </c>
      <c r="I533" s="141">
        <v>0.3</v>
      </c>
      <c r="J533" s="141">
        <v>2.2999999999999998</v>
      </c>
      <c r="K533" s="141">
        <v>59</v>
      </c>
      <c r="L533" s="141">
        <v>8</v>
      </c>
      <c r="M533" s="149">
        <v>0.5</v>
      </c>
    </row>
    <row r="534" spans="1:13" x14ac:dyDescent="0.15">
      <c r="A534" s="146">
        <v>45316</v>
      </c>
      <c r="B534" s="147" t="s">
        <v>347</v>
      </c>
      <c r="C534" s="151" t="s">
        <v>348</v>
      </c>
      <c r="D534" s="81" t="s">
        <v>221</v>
      </c>
      <c r="E534" s="109">
        <v>1</v>
      </c>
      <c r="F534" s="109" t="s">
        <v>394</v>
      </c>
      <c r="G534" s="141">
        <v>39</v>
      </c>
      <c r="H534" s="141">
        <v>2.9</v>
      </c>
      <c r="I534" s="141">
        <v>1.4</v>
      </c>
      <c r="J534" s="141">
        <v>4.4000000000000004</v>
      </c>
      <c r="K534" s="141">
        <v>77</v>
      </c>
      <c r="L534" s="141">
        <v>22</v>
      </c>
      <c r="M534" s="149">
        <v>0.4</v>
      </c>
    </row>
    <row r="535" spans="1:13" x14ac:dyDescent="0.15">
      <c r="A535" s="146">
        <v>45316</v>
      </c>
      <c r="B535" s="147"/>
      <c r="C535" s="151" t="s">
        <v>349</v>
      </c>
      <c r="D535" s="81" t="s">
        <v>222</v>
      </c>
      <c r="E535" s="109">
        <v>15</v>
      </c>
      <c r="F535" s="109" t="s">
        <v>355</v>
      </c>
      <c r="G535" s="141">
        <v>5</v>
      </c>
      <c r="H535" s="141">
        <v>0.3</v>
      </c>
      <c r="I535" s="141">
        <v>0</v>
      </c>
      <c r="J535" s="141">
        <v>1</v>
      </c>
      <c r="K535" s="141">
        <v>58</v>
      </c>
      <c r="L535" s="141">
        <v>13</v>
      </c>
      <c r="M535" s="149">
        <v>0.2</v>
      </c>
    </row>
    <row r="536" spans="1:13" x14ac:dyDescent="0.15">
      <c r="A536" s="146">
        <f t="shared" ref="A536:A550" si="120">A535</f>
        <v>45316</v>
      </c>
      <c r="B536" s="147" t="s">
        <v>350</v>
      </c>
      <c r="C536" s="151"/>
      <c r="D536" s="124"/>
      <c r="E536" s="109"/>
      <c r="F536" s="109"/>
      <c r="G536" s="141"/>
      <c r="H536" s="141"/>
      <c r="I536" s="141"/>
      <c r="J536" s="141"/>
      <c r="K536" s="141"/>
      <c r="L536" s="141"/>
      <c r="M536" s="149"/>
    </row>
    <row r="537" spans="1:13" x14ac:dyDescent="0.15">
      <c r="A537" s="146">
        <v>45316</v>
      </c>
      <c r="B537" s="147" t="s">
        <v>351</v>
      </c>
      <c r="C537" s="151" t="s">
        <v>352</v>
      </c>
      <c r="D537" s="81" t="s">
        <v>325</v>
      </c>
      <c r="E537" s="109">
        <v>30</v>
      </c>
      <c r="F537" s="109" t="s">
        <v>355</v>
      </c>
      <c r="G537" s="141">
        <v>12</v>
      </c>
      <c r="H537" s="141">
        <v>0.7</v>
      </c>
      <c r="I537" s="141">
        <v>0.3</v>
      </c>
      <c r="J537" s="141">
        <v>2</v>
      </c>
      <c r="K537" s="141">
        <v>34</v>
      </c>
      <c r="L537" s="141">
        <v>4</v>
      </c>
      <c r="M537" s="149">
        <v>0.4</v>
      </c>
    </row>
    <row r="538" spans="1:13" x14ac:dyDescent="0.15">
      <c r="A538" s="146">
        <f t="shared" si="120"/>
        <v>45316</v>
      </c>
      <c r="B538" s="147"/>
      <c r="C538" s="151" t="s">
        <v>353</v>
      </c>
      <c r="D538" s="124"/>
      <c r="E538" s="109"/>
      <c r="F538" s="109"/>
      <c r="G538" s="141"/>
      <c r="H538" s="141"/>
      <c r="I538" s="141"/>
      <c r="J538" s="141"/>
      <c r="K538" s="141"/>
      <c r="L538" s="141"/>
      <c r="M538" s="149"/>
    </row>
    <row r="539" spans="1:13" ht="14.25" thickBot="1" x14ac:dyDescent="0.2">
      <c r="A539" s="153">
        <f t="shared" si="120"/>
        <v>45316</v>
      </c>
      <c r="B539" s="154"/>
      <c r="C539" s="155"/>
      <c r="D539" s="156"/>
      <c r="E539" s="116"/>
      <c r="F539" s="116"/>
      <c r="G539" s="157">
        <f>SUM(G531:G538)</f>
        <v>186</v>
      </c>
      <c r="H539" s="157">
        <f t="shared" ref="H539:M539" si="121">SUM(H531:H538)</f>
        <v>12.299999999999999</v>
      </c>
      <c r="I539" s="157">
        <f t="shared" si="121"/>
        <v>9.1999999999999993</v>
      </c>
      <c r="J539" s="157">
        <f t="shared" si="121"/>
        <v>14.5</v>
      </c>
      <c r="K539" s="157">
        <f t="shared" si="121"/>
        <v>352</v>
      </c>
      <c r="L539" s="157">
        <f t="shared" si="121"/>
        <v>51</v>
      </c>
      <c r="M539" s="158">
        <f t="shared" si="121"/>
        <v>2.3000000000000003</v>
      </c>
    </row>
    <row r="540" spans="1:13" ht="14.25" thickBot="1" x14ac:dyDescent="0.2">
      <c r="A540" s="191"/>
      <c r="B540" s="180"/>
      <c r="C540" s="181"/>
      <c r="D540" s="182"/>
      <c r="E540" s="183"/>
      <c r="F540" s="183"/>
      <c r="G540" s="164">
        <f t="shared" ref="G540:M540" si="122">G530+(G539*1.3)</f>
        <v>527.79999999999995</v>
      </c>
      <c r="H540" s="164">
        <f t="shared" si="122"/>
        <v>20.29</v>
      </c>
      <c r="I540" s="164">
        <f t="shared" si="122"/>
        <v>12.459999999999999</v>
      </c>
      <c r="J540" s="164">
        <f t="shared" si="122"/>
        <v>81.95</v>
      </c>
      <c r="K540" s="164">
        <f t="shared" si="122"/>
        <v>506.6</v>
      </c>
      <c r="L540" s="164">
        <f t="shared" si="122"/>
        <v>71.3</v>
      </c>
      <c r="M540" s="165">
        <f t="shared" si="122"/>
        <v>2.9900000000000007</v>
      </c>
    </row>
    <row r="541" spans="1:13" x14ac:dyDescent="0.15">
      <c r="A541" s="146">
        <f>A539</f>
        <v>45316</v>
      </c>
      <c r="B541" s="177"/>
      <c r="C541" s="178"/>
      <c r="D541" s="179" t="s">
        <v>389</v>
      </c>
      <c r="E541" s="120">
        <v>170</v>
      </c>
      <c r="F541" s="120" t="s">
        <v>355</v>
      </c>
      <c r="G541" s="144">
        <v>286</v>
      </c>
      <c r="H541" s="144">
        <v>4.3</v>
      </c>
      <c r="I541" s="144">
        <v>0.5</v>
      </c>
      <c r="J541" s="144">
        <v>63.1</v>
      </c>
      <c r="K541" s="144">
        <v>49</v>
      </c>
      <c r="L541" s="144">
        <v>5</v>
      </c>
      <c r="M541" s="145"/>
    </row>
    <row r="542" spans="1:13" x14ac:dyDescent="0.15">
      <c r="A542" s="166">
        <v>45316</v>
      </c>
      <c r="B542" s="147"/>
      <c r="C542" s="148" t="s">
        <v>343</v>
      </c>
      <c r="D542" s="83" t="s">
        <v>223</v>
      </c>
      <c r="E542" s="103">
        <v>60</v>
      </c>
      <c r="F542" s="103" t="s">
        <v>355</v>
      </c>
      <c r="G542" s="141">
        <v>34</v>
      </c>
      <c r="H542" s="141">
        <v>2.2000000000000002</v>
      </c>
      <c r="I542" s="141">
        <v>1</v>
      </c>
      <c r="J542" s="141">
        <v>4.3</v>
      </c>
      <c r="K542" s="141">
        <v>115</v>
      </c>
      <c r="L542" s="141">
        <v>16</v>
      </c>
      <c r="M542" s="149">
        <v>0.4</v>
      </c>
    </row>
    <row r="543" spans="1:13" x14ac:dyDescent="0.15">
      <c r="A543" s="146">
        <f t="shared" si="120"/>
        <v>45316</v>
      </c>
      <c r="B543" s="150">
        <f>B532</f>
        <v>45316</v>
      </c>
      <c r="C543" s="151" t="s">
        <v>344</v>
      </c>
      <c r="D543" s="81"/>
      <c r="E543" s="109"/>
      <c r="F543" s="109"/>
      <c r="G543" s="141"/>
      <c r="H543" s="141"/>
      <c r="I543" s="141"/>
      <c r="J543" s="141"/>
      <c r="K543" s="141"/>
      <c r="L543" s="141"/>
      <c r="M543" s="149"/>
    </row>
    <row r="544" spans="1:13" x14ac:dyDescent="0.15">
      <c r="A544" s="146">
        <v>45316</v>
      </c>
      <c r="B544" s="147" t="s">
        <v>345</v>
      </c>
      <c r="C544" s="151" t="s">
        <v>346</v>
      </c>
      <c r="D544" s="81" t="s">
        <v>224</v>
      </c>
      <c r="E544" s="109">
        <v>30</v>
      </c>
      <c r="F544" s="109" t="s">
        <v>355</v>
      </c>
      <c r="G544" s="141">
        <v>29</v>
      </c>
      <c r="H544" s="141">
        <v>1.9</v>
      </c>
      <c r="I544" s="141">
        <v>1</v>
      </c>
      <c r="J544" s="141">
        <v>3</v>
      </c>
      <c r="K544" s="141">
        <v>41</v>
      </c>
      <c r="L544" s="141">
        <v>4</v>
      </c>
      <c r="M544" s="149">
        <v>0.3</v>
      </c>
    </row>
    <row r="545" spans="1:13" x14ac:dyDescent="0.15">
      <c r="A545" s="146">
        <v>45316</v>
      </c>
      <c r="B545" s="147" t="s">
        <v>347</v>
      </c>
      <c r="C545" s="151" t="s">
        <v>348</v>
      </c>
      <c r="D545" s="81" t="s">
        <v>225</v>
      </c>
      <c r="E545" s="109">
        <v>45</v>
      </c>
      <c r="F545" s="109" t="s">
        <v>355</v>
      </c>
      <c r="G545" s="141">
        <v>49</v>
      </c>
      <c r="H545" s="141">
        <v>1.5</v>
      </c>
      <c r="I545" s="141">
        <v>0.8</v>
      </c>
      <c r="J545" s="141">
        <v>9</v>
      </c>
      <c r="K545" s="141">
        <v>151</v>
      </c>
      <c r="L545" s="141">
        <v>11</v>
      </c>
      <c r="M545" s="149">
        <v>0.5</v>
      </c>
    </row>
    <row r="546" spans="1:13" x14ac:dyDescent="0.15">
      <c r="A546" s="146">
        <v>45316</v>
      </c>
      <c r="B546" s="147"/>
      <c r="C546" s="151" t="s">
        <v>349</v>
      </c>
      <c r="D546" s="81" t="s">
        <v>226</v>
      </c>
      <c r="E546" s="109">
        <v>15</v>
      </c>
      <c r="F546" s="109" t="s">
        <v>355</v>
      </c>
      <c r="G546" s="141">
        <v>8</v>
      </c>
      <c r="H546" s="141">
        <v>0.2</v>
      </c>
      <c r="I546" s="141">
        <v>0</v>
      </c>
      <c r="J546" s="141">
        <v>1.8</v>
      </c>
      <c r="K546" s="141">
        <v>38</v>
      </c>
      <c r="L546" s="141">
        <v>4</v>
      </c>
      <c r="M546" s="149">
        <v>0</v>
      </c>
    </row>
    <row r="547" spans="1:13" x14ac:dyDescent="0.15">
      <c r="A547" s="146">
        <f t="shared" si="120"/>
        <v>45316</v>
      </c>
      <c r="B547" s="147" t="s">
        <v>354</v>
      </c>
      <c r="C547" s="151"/>
      <c r="D547" s="124"/>
      <c r="E547" s="109"/>
      <c r="F547" s="109"/>
      <c r="G547" s="141"/>
      <c r="H547" s="141"/>
      <c r="I547" s="141"/>
      <c r="J547" s="141"/>
      <c r="K547" s="141"/>
      <c r="L547" s="141"/>
      <c r="M547" s="149"/>
    </row>
    <row r="548" spans="1:13" x14ac:dyDescent="0.15">
      <c r="A548" s="146">
        <v>45316</v>
      </c>
      <c r="B548" s="147" t="s">
        <v>351</v>
      </c>
      <c r="C548" s="151" t="s">
        <v>352</v>
      </c>
      <c r="D548" s="81" t="s">
        <v>326</v>
      </c>
      <c r="E548" s="109">
        <v>30</v>
      </c>
      <c r="F548" s="109" t="s">
        <v>355</v>
      </c>
      <c r="G548" s="141">
        <v>13</v>
      </c>
      <c r="H548" s="141">
        <v>0.2</v>
      </c>
      <c r="I548" s="141">
        <v>0.2</v>
      </c>
      <c r="J548" s="141">
        <v>2.7</v>
      </c>
      <c r="K548" s="141">
        <v>61</v>
      </c>
      <c r="L548" s="141">
        <v>10</v>
      </c>
      <c r="M548" s="149">
        <v>0.2</v>
      </c>
    </row>
    <row r="549" spans="1:13" x14ac:dyDescent="0.15">
      <c r="A549" s="146">
        <f t="shared" si="120"/>
        <v>45316</v>
      </c>
      <c r="B549" s="147"/>
      <c r="C549" s="151" t="s">
        <v>353</v>
      </c>
      <c r="D549" s="124"/>
      <c r="E549" s="109"/>
      <c r="F549" s="109"/>
      <c r="G549" s="141"/>
      <c r="H549" s="141"/>
      <c r="I549" s="141"/>
      <c r="J549" s="141"/>
      <c r="K549" s="141"/>
      <c r="L549" s="141"/>
      <c r="M549" s="149"/>
    </row>
    <row r="550" spans="1:13" ht="14.25" thickBot="1" x14ac:dyDescent="0.2">
      <c r="A550" s="153">
        <f t="shared" si="120"/>
        <v>45316</v>
      </c>
      <c r="B550" s="154"/>
      <c r="C550" s="155"/>
      <c r="D550" s="156"/>
      <c r="E550" s="116"/>
      <c r="F550" s="116"/>
      <c r="G550" s="157">
        <f>SUM(G542:G549)</f>
        <v>133</v>
      </c>
      <c r="H550" s="157">
        <f t="shared" ref="H550:M550" si="123">SUM(H542:H549)</f>
        <v>6</v>
      </c>
      <c r="I550" s="157">
        <f t="shared" si="123"/>
        <v>3</v>
      </c>
      <c r="J550" s="157">
        <f t="shared" si="123"/>
        <v>20.8</v>
      </c>
      <c r="K550" s="157">
        <f t="shared" si="123"/>
        <v>406</v>
      </c>
      <c r="L550" s="157">
        <f t="shared" si="123"/>
        <v>45</v>
      </c>
      <c r="M550" s="158">
        <f t="shared" si="123"/>
        <v>1.4</v>
      </c>
    </row>
    <row r="551" spans="1:13" ht="14.25" thickBot="1" x14ac:dyDescent="0.2">
      <c r="A551" s="191"/>
      <c r="B551" s="180"/>
      <c r="C551" s="181"/>
      <c r="D551" s="182"/>
      <c r="E551" s="183"/>
      <c r="F551" s="183"/>
      <c r="G551" s="164">
        <f t="shared" ref="G551:M551" si="124">G541+(G550*1.3)</f>
        <v>458.9</v>
      </c>
      <c r="H551" s="164">
        <f t="shared" si="124"/>
        <v>12.100000000000001</v>
      </c>
      <c r="I551" s="164">
        <f t="shared" si="124"/>
        <v>4.4000000000000004</v>
      </c>
      <c r="J551" s="164">
        <f t="shared" si="124"/>
        <v>90.14</v>
      </c>
      <c r="K551" s="164">
        <f t="shared" si="124"/>
        <v>576.80000000000007</v>
      </c>
      <c r="L551" s="164">
        <f t="shared" si="124"/>
        <v>63.5</v>
      </c>
      <c r="M551" s="165">
        <f t="shared" si="124"/>
        <v>1.8199999999999998</v>
      </c>
    </row>
    <row r="552" spans="1:13" x14ac:dyDescent="0.15">
      <c r="A552" s="171">
        <f>A550+1</f>
        <v>45317</v>
      </c>
      <c r="B552" s="177"/>
      <c r="C552" s="178"/>
      <c r="D552" s="179" t="s">
        <v>389</v>
      </c>
      <c r="E552" s="120">
        <v>170</v>
      </c>
      <c r="F552" s="120" t="s">
        <v>355</v>
      </c>
      <c r="G552" s="144">
        <v>286</v>
      </c>
      <c r="H552" s="144">
        <v>4.3</v>
      </c>
      <c r="I552" s="144">
        <v>0.5</v>
      </c>
      <c r="J552" s="144">
        <v>63.1</v>
      </c>
      <c r="K552" s="144">
        <v>49</v>
      </c>
      <c r="L552" s="144">
        <v>5</v>
      </c>
      <c r="M552" s="145"/>
    </row>
    <row r="553" spans="1:13" x14ac:dyDescent="0.15">
      <c r="A553" s="166">
        <v>45317</v>
      </c>
      <c r="B553" s="147"/>
      <c r="C553" s="148" t="s">
        <v>343</v>
      </c>
      <c r="D553" s="83" t="s">
        <v>227</v>
      </c>
      <c r="E553" s="103">
        <v>1</v>
      </c>
      <c r="F553" s="103" t="s">
        <v>392</v>
      </c>
      <c r="G553" s="141">
        <v>117</v>
      </c>
      <c r="H553" s="141">
        <v>1.9</v>
      </c>
      <c r="I553" s="141">
        <v>5.7</v>
      </c>
      <c r="J553" s="141">
        <v>14.7</v>
      </c>
      <c r="K553" s="141">
        <v>134</v>
      </c>
      <c r="L553" s="141">
        <v>6</v>
      </c>
      <c r="M553" s="149">
        <v>0.3</v>
      </c>
    </row>
    <row r="554" spans="1:13" x14ac:dyDescent="0.15">
      <c r="A554" s="146">
        <v>45317</v>
      </c>
      <c r="B554" s="200">
        <f>A553</f>
        <v>45317</v>
      </c>
      <c r="C554" s="151" t="s">
        <v>344</v>
      </c>
      <c r="D554" s="124" t="s">
        <v>228</v>
      </c>
      <c r="E554" s="109">
        <v>10</v>
      </c>
      <c r="F554" s="109" t="s">
        <v>355</v>
      </c>
      <c r="G554" s="141">
        <v>4</v>
      </c>
      <c r="H554" s="141">
        <v>0.2</v>
      </c>
      <c r="I554" s="141">
        <v>0</v>
      </c>
      <c r="J554" s="141">
        <v>0.8</v>
      </c>
      <c r="K554" s="141">
        <v>0</v>
      </c>
      <c r="L554" s="141">
        <v>0</v>
      </c>
      <c r="M554" s="149">
        <v>0.2</v>
      </c>
    </row>
    <row r="555" spans="1:13" x14ac:dyDescent="0.15">
      <c r="A555" s="146">
        <v>45317</v>
      </c>
      <c r="B555" s="147" t="s">
        <v>345</v>
      </c>
      <c r="C555" s="151" t="s">
        <v>346</v>
      </c>
      <c r="D555" s="81" t="s">
        <v>229</v>
      </c>
      <c r="E555" s="109">
        <v>30</v>
      </c>
      <c r="F555" s="109" t="s">
        <v>355</v>
      </c>
      <c r="G555" s="141">
        <v>20</v>
      </c>
      <c r="H555" s="141">
        <v>0.6</v>
      </c>
      <c r="I555" s="141">
        <v>0.5</v>
      </c>
      <c r="J555" s="141">
        <v>3.7</v>
      </c>
      <c r="K555" s="141">
        <v>56</v>
      </c>
      <c r="L555" s="141">
        <v>8</v>
      </c>
      <c r="M555" s="149">
        <v>0.2</v>
      </c>
    </row>
    <row r="556" spans="1:13" x14ac:dyDescent="0.15">
      <c r="A556" s="146">
        <v>45317</v>
      </c>
      <c r="B556" s="147" t="s">
        <v>347</v>
      </c>
      <c r="C556" s="151" t="s">
        <v>348</v>
      </c>
      <c r="D556" s="81" t="s">
        <v>230</v>
      </c>
      <c r="E556" s="109">
        <v>45</v>
      </c>
      <c r="F556" s="109" t="s">
        <v>355</v>
      </c>
      <c r="G556" s="141">
        <v>50</v>
      </c>
      <c r="H556" s="141">
        <v>2.5</v>
      </c>
      <c r="I556" s="141">
        <v>2.8</v>
      </c>
      <c r="J556" s="141">
        <v>3.8</v>
      </c>
      <c r="K556" s="141">
        <v>82</v>
      </c>
      <c r="L556" s="141">
        <v>5</v>
      </c>
      <c r="M556" s="149">
        <v>0.4</v>
      </c>
    </row>
    <row r="557" spans="1:13" x14ac:dyDescent="0.15">
      <c r="A557" s="146">
        <v>45317</v>
      </c>
      <c r="B557" s="147"/>
      <c r="C557" s="151" t="s">
        <v>349</v>
      </c>
      <c r="D557" s="81" t="s">
        <v>231</v>
      </c>
      <c r="E557" s="109">
        <v>15</v>
      </c>
      <c r="F557" s="109" t="s">
        <v>355</v>
      </c>
      <c r="G557" s="141">
        <v>7</v>
      </c>
      <c r="H557" s="141">
        <v>0.4</v>
      </c>
      <c r="I557" s="141">
        <v>0.4</v>
      </c>
      <c r="J557" s="141">
        <v>0.8</v>
      </c>
      <c r="K557" s="141">
        <v>31</v>
      </c>
      <c r="L557" s="141">
        <v>13</v>
      </c>
      <c r="M557" s="149">
        <v>0.1</v>
      </c>
    </row>
    <row r="558" spans="1:13" x14ac:dyDescent="0.15">
      <c r="A558" s="146">
        <f t="shared" ref="A558:A572" si="125">A557</f>
        <v>45317</v>
      </c>
      <c r="B558" s="147" t="s">
        <v>350</v>
      </c>
      <c r="C558" s="151"/>
      <c r="D558" s="124"/>
      <c r="E558" s="109"/>
      <c r="F558" s="109"/>
      <c r="G558" s="141"/>
      <c r="H558" s="141"/>
      <c r="I558" s="141"/>
      <c r="J558" s="141"/>
      <c r="K558" s="141"/>
      <c r="L558" s="141"/>
      <c r="M558" s="149"/>
    </row>
    <row r="559" spans="1:13" x14ac:dyDescent="0.15">
      <c r="A559" s="146">
        <v>45317</v>
      </c>
      <c r="B559" s="147" t="s">
        <v>351</v>
      </c>
      <c r="C559" s="151" t="s">
        <v>352</v>
      </c>
      <c r="D559" s="81" t="s">
        <v>327</v>
      </c>
      <c r="E559" s="109">
        <v>30</v>
      </c>
      <c r="F559" s="109" t="s">
        <v>355</v>
      </c>
      <c r="G559" s="141">
        <v>57</v>
      </c>
      <c r="H559" s="141">
        <v>2.7</v>
      </c>
      <c r="I559" s="141">
        <v>2.2000000000000002</v>
      </c>
      <c r="J559" s="141">
        <v>8.9</v>
      </c>
      <c r="K559" s="141">
        <v>329</v>
      </c>
      <c r="L559" s="141">
        <v>38</v>
      </c>
      <c r="M559" s="149">
        <v>1.1000000000000001</v>
      </c>
    </row>
    <row r="560" spans="1:13" x14ac:dyDescent="0.15">
      <c r="A560" s="146">
        <v>45317</v>
      </c>
      <c r="B560" s="147"/>
      <c r="C560" s="151" t="s">
        <v>353</v>
      </c>
      <c r="D560" s="81" t="s">
        <v>289</v>
      </c>
      <c r="E560" s="125">
        <v>0</v>
      </c>
      <c r="F560" s="125" t="s">
        <v>355</v>
      </c>
      <c r="G560" s="141">
        <v>0</v>
      </c>
      <c r="H560" s="141">
        <v>0</v>
      </c>
      <c r="I560" s="141">
        <v>0</v>
      </c>
      <c r="J560" s="141">
        <v>0</v>
      </c>
      <c r="K560" s="141">
        <v>0</v>
      </c>
      <c r="L560" s="141">
        <v>0</v>
      </c>
      <c r="M560" s="149">
        <v>0</v>
      </c>
    </row>
    <row r="561" spans="1:13" ht="14.25" thickBot="1" x14ac:dyDescent="0.2">
      <c r="A561" s="153">
        <f t="shared" si="125"/>
        <v>45317</v>
      </c>
      <c r="B561" s="154"/>
      <c r="C561" s="155"/>
      <c r="D561" s="156"/>
      <c r="E561" s="116"/>
      <c r="F561" s="116"/>
      <c r="G561" s="157">
        <f>SUM(G553:G560)</f>
        <v>255</v>
      </c>
      <c r="H561" s="157">
        <f t="shared" ref="H561:M561" si="126">SUM(H553:H560)</f>
        <v>8.3000000000000007</v>
      </c>
      <c r="I561" s="157">
        <f t="shared" si="126"/>
        <v>11.600000000000001</v>
      </c>
      <c r="J561" s="157">
        <f t="shared" si="126"/>
        <v>32.700000000000003</v>
      </c>
      <c r="K561" s="157">
        <f t="shared" si="126"/>
        <v>632</v>
      </c>
      <c r="L561" s="157">
        <f t="shared" si="126"/>
        <v>70</v>
      </c>
      <c r="M561" s="158">
        <f t="shared" si="126"/>
        <v>2.3000000000000003</v>
      </c>
    </row>
    <row r="562" spans="1:13" ht="14.25" thickBot="1" x14ac:dyDescent="0.2">
      <c r="A562" s="199"/>
      <c r="B562" s="180"/>
      <c r="C562" s="181"/>
      <c r="D562" s="182"/>
      <c r="E562" s="183"/>
      <c r="F562" s="183"/>
      <c r="G562" s="164">
        <f t="shared" ref="G562:M562" si="127">G552+(G561*1.3)</f>
        <v>617.5</v>
      </c>
      <c r="H562" s="164">
        <f t="shared" si="127"/>
        <v>15.09</v>
      </c>
      <c r="I562" s="164">
        <f t="shared" si="127"/>
        <v>15.580000000000002</v>
      </c>
      <c r="J562" s="164">
        <f t="shared" si="127"/>
        <v>105.61000000000001</v>
      </c>
      <c r="K562" s="164">
        <f t="shared" si="127"/>
        <v>870.6</v>
      </c>
      <c r="L562" s="164">
        <f t="shared" si="127"/>
        <v>96</v>
      </c>
      <c r="M562" s="165">
        <f t="shared" si="127"/>
        <v>2.9900000000000007</v>
      </c>
    </row>
    <row r="563" spans="1:13" x14ac:dyDescent="0.15">
      <c r="A563" s="171">
        <f>A561</f>
        <v>45317</v>
      </c>
      <c r="B563" s="177"/>
      <c r="C563" s="178"/>
      <c r="D563" s="179" t="s">
        <v>389</v>
      </c>
      <c r="E563" s="120">
        <v>170</v>
      </c>
      <c r="F563" s="120" t="s">
        <v>355</v>
      </c>
      <c r="G563" s="144">
        <v>286</v>
      </c>
      <c r="H563" s="144">
        <v>4.3</v>
      </c>
      <c r="I563" s="144">
        <v>0.5</v>
      </c>
      <c r="J563" s="144">
        <v>63.1</v>
      </c>
      <c r="K563" s="144">
        <v>49</v>
      </c>
      <c r="L563" s="144">
        <v>5</v>
      </c>
      <c r="M563" s="145"/>
    </row>
    <row r="564" spans="1:13" x14ac:dyDescent="0.15">
      <c r="A564" s="166">
        <v>45317</v>
      </c>
      <c r="B564" s="147"/>
      <c r="C564" s="148" t="s">
        <v>343</v>
      </c>
      <c r="D564" s="83" t="s">
        <v>232</v>
      </c>
      <c r="E564" s="103">
        <v>60</v>
      </c>
      <c r="F564" s="103" t="s">
        <v>355</v>
      </c>
      <c r="G564" s="141">
        <v>55</v>
      </c>
      <c r="H564" s="141">
        <v>3.7</v>
      </c>
      <c r="I564" s="141">
        <v>3.1</v>
      </c>
      <c r="J564" s="141">
        <v>2.9</v>
      </c>
      <c r="K564" s="141">
        <v>127</v>
      </c>
      <c r="L564" s="141">
        <v>14</v>
      </c>
      <c r="M564" s="149">
        <v>0.4</v>
      </c>
    </row>
    <row r="565" spans="1:13" x14ac:dyDescent="0.15">
      <c r="A565" s="146">
        <f t="shared" si="125"/>
        <v>45317</v>
      </c>
      <c r="B565" s="150">
        <f>B554</f>
        <v>45317</v>
      </c>
      <c r="C565" s="151" t="s">
        <v>344</v>
      </c>
      <c r="D565" s="81"/>
      <c r="E565" s="109"/>
      <c r="F565" s="109"/>
      <c r="G565" s="141"/>
      <c r="H565" s="141"/>
      <c r="I565" s="141"/>
      <c r="J565" s="141"/>
      <c r="K565" s="141"/>
      <c r="L565" s="141"/>
      <c r="M565" s="149"/>
    </row>
    <row r="566" spans="1:13" x14ac:dyDescent="0.15">
      <c r="A566" s="146">
        <v>45317</v>
      </c>
      <c r="B566" s="147" t="s">
        <v>345</v>
      </c>
      <c r="C566" s="151" t="s">
        <v>346</v>
      </c>
      <c r="D566" s="81" t="s">
        <v>233</v>
      </c>
      <c r="E566" s="109">
        <v>30</v>
      </c>
      <c r="F566" s="109" t="s">
        <v>355</v>
      </c>
      <c r="G566" s="141">
        <v>18</v>
      </c>
      <c r="H566" s="141">
        <v>0.7</v>
      </c>
      <c r="I566" s="141">
        <v>0.8</v>
      </c>
      <c r="J566" s="141">
        <v>2.2999999999999998</v>
      </c>
      <c r="K566" s="141">
        <v>54</v>
      </c>
      <c r="L566" s="141">
        <v>49</v>
      </c>
      <c r="M566" s="149">
        <v>0.2</v>
      </c>
    </row>
    <row r="567" spans="1:13" x14ac:dyDescent="0.15">
      <c r="A567" s="146">
        <v>45317</v>
      </c>
      <c r="B567" s="147" t="s">
        <v>347</v>
      </c>
      <c r="C567" s="151" t="s">
        <v>348</v>
      </c>
      <c r="D567" s="81" t="s">
        <v>234</v>
      </c>
      <c r="E567" s="109">
        <v>45</v>
      </c>
      <c r="F567" s="109" t="s">
        <v>355</v>
      </c>
      <c r="G567" s="141">
        <v>57</v>
      </c>
      <c r="H567" s="141">
        <v>4.2</v>
      </c>
      <c r="I567" s="141">
        <v>2.9</v>
      </c>
      <c r="J567" s="141">
        <v>3.7</v>
      </c>
      <c r="K567" s="141">
        <v>92</v>
      </c>
      <c r="L567" s="141">
        <v>31</v>
      </c>
      <c r="M567" s="149">
        <v>0.8</v>
      </c>
    </row>
    <row r="568" spans="1:13" x14ac:dyDescent="0.15">
      <c r="A568" s="146">
        <v>45317</v>
      </c>
      <c r="B568" s="147"/>
      <c r="C568" s="151" t="s">
        <v>349</v>
      </c>
      <c r="D568" s="81" t="s">
        <v>235</v>
      </c>
      <c r="E568" s="109">
        <v>15</v>
      </c>
      <c r="F568" s="109" t="s">
        <v>355</v>
      </c>
      <c r="G568" s="141">
        <v>16</v>
      </c>
      <c r="H568" s="141">
        <v>0</v>
      </c>
      <c r="I568" s="141">
        <v>0.3</v>
      </c>
      <c r="J568" s="141">
        <v>3.3</v>
      </c>
      <c r="K568" s="141">
        <v>5</v>
      </c>
      <c r="L568" s="141">
        <v>2</v>
      </c>
      <c r="M568" s="149">
        <v>0.3</v>
      </c>
    </row>
    <row r="569" spans="1:13" x14ac:dyDescent="0.15">
      <c r="A569" s="146">
        <f t="shared" si="125"/>
        <v>45317</v>
      </c>
      <c r="B569" s="147" t="s">
        <v>354</v>
      </c>
      <c r="C569" s="151"/>
      <c r="D569" s="124"/>
      <c r="E569" s="109"/>
      <c r="F569" s="109"/>
      <c r="G569" s="141"/>
      <c r="H569" s="141"/>
      <c r="I569" s="141"/>
      <c r="J569" s="141"/>
      <c r="K569" s="141"/>
      <c r="L569" s="141"/>
      <c r="M569" s="149"/>
    </row>
    <row r="570" spans="1:13" x14ac:dyDescent="0.15">
      <c r="A570" s="146">
        <v>45317</v>
      </c>
      <c r="B570" s="147" t="s">
        <v>351</v>
      </c>
      <c r="C570" s="151" t="s">
        <v>352</v>
      </c>
      <c r="D570" s="81" t="s">
        <v>328</v>
      </c>
      <c r="E570" s="109">
        <v>30</v>
      </c>
      <c r="F570" s="109" t="s">
        <v>355</v>
      </c>
      <c r="G570" s="141">
        <v>24</v>
      </c>
      <c r="H570" s="141">
        <v>0.5</v>
      </c>
      <c r="I570" s="141">
        <v>0.2</v>
      </c>
      <c r="J570" s="141">
        <v>5.2</v>
      </c>
      <c r="K570" s="141">
        <v>94</v>
      </c>
      <c r="L570" s="141">
        <v>1</v>
      </c>
      <c r="M570" s="149">
        <v>0.2</v>
      </c>
    </row>
    <row r="571" spans="1:13" x14ac:dyDescent="0.15">
      <c r="A571" s="146">
        <f t="shared" si="125"/>
        <v>45317</v>
      </c>
      <c r="B571" s="147"/>
      <c r="C571" s="151" t="s">
        <v>353</v>
      </c>
      <c r="D571" s="124"/>
      <c r="E571" s="109"/>
      <c r="F571" s="109"/>
      <c r="G571" s="141"/>
      <c r="H571" s="141"/>
      <c r="I571" s="141"/>
      <c r="J571" s="141"/>
      <c r="K571" s="141"/>
      <c r="L571" s="141"/>
      <c r="M571" s="149"/>
    </row>
    <row r="572" spans="1:13" ht="14.25" thickBot="1" x14ac:dyDescent="0.2">
      <c r="A572" s="153">
        <f t="shared" si="125"/>
        <v>45317</v>
      </c>
      <c r="B572" s="154"/>
      <c r="C572" s="155"/>
      <c r="D572" s="156"/>
      <c r="E572" s="116"/>
      <c r="F572" s="116"/>
      <c r="G572" s="157">
        <f>SUM(G564:G571)</f>
        <v>170</v>
      </c>
      <c r="H572" s="157">
        <f t="shared" ref="H572:M572" si="128">SUM(H564:H571)</f>
        <v>9.1000000000000014</v>
      </c>
      <c r="I572" s="157">
        <f t="shared" si="128"/>
        <v>7.3000000000000007</v>
      </c>
      <c r="J572" s="157">
        <f t="shared" si="128"/>
        <v>17.399999999999999</v>
      </c>
      <c r="K572" s="157">
        <f t="shared" si="128"/>
        <v>372</v>
      </c>
      <c r="L572" s="157">
        <f t="shared" si="128"/>
        <v>97</v>
      </c>
      <c r="M572" s="158">
        <f t="shared" si="128"/>
        <v>1.9000000000000001</v>
      </c>
    </row>
    <row r="573" spans="1:13" ht="14.25" thickBot="1" x14ac:dyDescent="0.2">
      <c r="A573" s="191"/>
      <c r="B573" s="180"/>
      <c r="C573" s="181"/>
      <c r="D573" s="182"/>
      <c r="E573" s="183"/>
      <c r="F573" s="183"/>
      <c r="G573" s="164">
        <f t="shared" ref="G573:M573" si="129">G563+(G572*1.3)</f>
        <v>507</v>
      </c>
      <c r="H573" s="164">
        <f t="shared" si="129"/>
        <v>16.130000000000003</v>
      </c>
      <c r="I573" s="164">
        <f t="shared" si="129"/>
        <v>9.990000000000002</v>
      </c>
      <c r="J573" s="164">
        <f t="shared" si="129"/>
        <v>85.72</v>
      </c>
      <c r="K573" s="164">
        <f t="shared" si="129"/>
        <v>532.6</v>
      </c>
      <c r="L573" s="164">
        <f t="shared" si="129"/>
        <v>131.10000000000002</v>
      </c>
      <c r="M573" s="165">
        <f t="shared" si="129"/>
        <v>2.4700000000000002</v>
      </c>
    </row>
    <row r="574" spans="1:13" x14ac:dyDescent="0.15">
      <c r="A574" s="171">
        <f>A572+1</f>
        <v>45318</v>
      </c>
      <c r="B574" s="177"/>
      <c r="C574" s="178"/>
      <c r="D574" s="179" t="s">
        <v>389</v>
      </c>
      <c r="E574" s="120">
        <v>170</v>
      </c>
      <c r="F574" s="120" t="s">
        <v>355</v>
      </c>
      <c r="G574" s="144">
        <v>286</v>
      </c>
      <c r="H574" s="144">
        <v>4.3</v>
      </c>
      <c r="I574" s="144">
        <v>0.5</v>
      </c>
      <c r="J574" s="144">
        <v>63.1</v>
      </c>
      <c r="K574" s="144">
        <v>49</v>
      </c>
      <c r="L574" s="144">
        <v>5</v>
      </c>
      <c r="M574" s="145"/>
    </row>
    <row r="575" spans="1:13" x14ac:dyDescent="0.15">
      <c r="A575" s="166">
        <v>45318</v>
      </c>
      <c r="B575" s="100"/>
      <c r="C575" s="148" t="s">
        <v>343</v>
      </c>
      <c r="D575" s="83" t="s">
        <v>236</v>
      </c>
      <c r="E575" s="103">
        <v>60</v>
      </c>
      <c r="F575" s="103" t="s">
        <v>355</v>
      </c>
      <c r="G575" s="141">
        <v>79</v>
      </c>
      <c r="H575" s="141">
        <v>3.7</v>
      </c>
      <c r="I575" s="141">
        <v>3.6</v>
      </c>
      <c r="J575" s="141">
        <v>8.1999999999999993</v>
      </c>
      <c r="K575" s="141">
        <v>53</v>
      </c>
      <c r="L575" s="141">
        <v>6</v>
      </c>
      <c r="M575" s="149">
        <v>0.6</v>
      </c>
    </row>
    <row r="576" spans="1:13" x14ac:dyDescent="0.15">
      <c r="A576" s="146">
        <f>A575</f>
        <v>45318</v>
      </c>
      <c r="B576" s="200">
        <f>A575</f>
        <v>45318</v>
      </c>
      <c r="C576" s="151" t="s">
        <v>344</v>
      </c>
      <c r="D576" s="124"/>
      <c r="E576" s="109"/>
      <c r="F576" s="109"/>
      <c r="G576" s="141"/>
      <c r="H576" s="141"/>
      <c r="I576" s="141"/>
      <c r="J576" s="141"/>
      <c r="K576" s="141"/>
      <c r="L576" s="141"/>
      <c r="M576" s="149"/>
    </row>
    <row r="577" spans="1:13" x14ac:dyDescent="0.15">
      <c r="A577" s="146">
        <v>45318</v>
      </c>
      <c r="B577" s="147" t="s">
        <v>345</v>
      </c>
      <c r="C577" s="151" t="s">
        <v>346</v>
      </c>
      <c r="D577" s="81" t="s">
        <v>237</v>
      </c>
      <c r="E577" s="109">
        <v>30</v>
      </c>
      <c r="F577" s="109" t="s">
        <v>355</v>
      </c>
      <c r="G577" s="141">
        <v>16</v>
      </c>
      <c r="H577" s="141">
        <v>0.7</v>
      </c>
      <c r="I577" s="141">
        <v>0.6</v>
      </c>
      <c r="J577" s="141">
        <v>2.2000000000000002</v>
      </c>
      <c r="K577" s="141">
        <v>122</v>
      </c>
      <c r="L577" s="141">
        <v>9</v>
      </c>
      <c r="M577" s="149">
        <v>0.2</v>
      </c>
    </row>
    <row r="578" spans="1:13" x14ac:dyDescent="0.15">
      <c r="A578" s="146">
        <v>45318</v>
      </c>
      <c r="B578" s="147" t="s">
        <v>347</v>
      </c>
      <c r="C578" s="151" t="s">
        <v>348</v>
      </c>
      <c r="D578" s="81" t="s">
        <v>238</v>
      </c>
      <c r="E578" s="109">
        <v>1</v>
      </c>
      <c r="F578" s="109" t="s">
        <v>394</v>
      </c>
      <c r="G578" s="141">
        <v>45</v>
      </c>
      <c r="H578" s="141">
        <v>1.4</v>
      </c>
      <c r="I578" s="141">
        <v>0.2</v>
      </c>
      <c r="J578" s="141">
        <v>9.3000000000000007</v>
      </c>
      <c r="K578" s="141">
        <v>184</v>
      </c>
      <c r="L578" s="141">
        <v>12</v>
      </c>
      <c r="M578" s="149">
        <v>0.4</v>
      </c>
    </row>
    <row r="579" spans="1:13" x14ac:dyDescent="0.15">
      <c r="A579" s="146">
        <v>45318</v>
      </c>
      <c r="B579" s="147"/>
      <c r="C579" s="151" t="s">
        <v>349</v>
      </c>
      <c r="D579" s="81" t="s">
        <v>239</v>
      </c>
      <c r="E579" s="109">
        <v>15</v>
      </c>
      <c r="F579" s="109" t="s">
        <v>355</v>
      </c>
      <c r="G579" s="141">
        <v>17</v>
      </c>
      <c r="H579" s="141">
        <v>0.6</v>
      </c>
      <c r="I579" s="141">
        <v>0.3</v>
      </c>
      <c r="J579" s="141">
        <v>4.4000000000000004</v>
      </c>
      <c r="K579" s="141">
        <v>191</v>
      </c>
      <c r="L579" s="141">
        <v>32</v>
      </c>
      <c r="M579" s="149">
        <v>0.5</v>
      </c>
    </row>
    <row r="580" spans="1:13" x14ac:dyDescent="0.15">
      <c r="A580" s="146">
        <f t="shared" ref="A580:A594" si="130">A579</f>
        <v>45318</v>
      </c>
      <c r="B580" s="147" t="s">
        <v>350</v>
      </c>
      <c r="C580" s="151"/>
      <c r="D580" s="124"/>
      <c r="E580" s="109"/>
      <c r="F580" s="109"/>
      <c r="G580" s="141"/>
      <c r="H580" s="141"/>
      <c r="I580" s="141"/>
      <c r="J580" s="141"/>
      <c r="K580" s="141"/>
      <c r="L580" s="141"/>
      <c r="M580" s="149"/>
    </row>
    <row r="581" spans="1:13" x14ac:dyDescent="0.15">
      <c r="A581" s="146">
        <v>45318</v>
      </c>
      <c r="B581" s="147" t="s">
        <v>351</v>
      </c>
      <c r="C581" s="151" t="s">
        <v>352</v>
      </c>
      <c r="D581" s="84" t="s">
        <v>329</v>
      </c>
      <c r="E581" s="109">
        <v>30</v>
      </c>
      <c r="F581" s="109" t="s">
        <v>355</v>
      </c>
      <c r="G581" s="141">
        <v>77</v>
      </c>
      <c r="H581" s="141">
        <v>0.9</v>
      </c>
      <c r="I581" s="141">
        <v>0.1</v>
      </c>
      <c r="J581" s="141">
        <v>18.100000000000001</v>
      </c>
      <c r="K581" s="141">
        <v>0</v>
      </c>
      <c r="L581" s="141">
        <v>0</v>
      </c>
      <c r="M581" s="149">
        <v>0.1</v>
      </c>
    </row>
    <row r="582" spans="1:13" x14ac:dyDescent="0.15">
      <c r="A582" s="146">
        <f t="shared" si="130"/>
        <v>45318</v>
      </c>
      <c r="B582" s="147"/>
      <c r="C582" s="151" t="s">
        <v>353</v>
      </c>
      <c r="D582" s="124"/>
      <c r="E582" s="109"/>
      <c r="F582" s="109"/>
      <c r="G582" s="141"/>
      <c r="H582" s="141"/>
      <c r="I582" s="141"/>
      <c r="J582" s="141"/>
      <c r="K582" s="141"/>
      <c r="L582" s="141"/>
      <c r="M582" s="149"/>
    </row>
    <row r="583" spans="1:13" ht="14.25" thickBot="1" x14ac:dyDescent="0.2">
      <c r="A583" s="170">
        <f t="shared" si="130"/>
        <v>45318</v>
      </c>
      <c r="B583" s="147"/>
      <c r="C583" s="173"/>
      <c r="D583" s="86"/>
      <c r="E583" s="175"/>
      <c r="F583" s="175"/>
      <c r="G583" s="157">
        <f>SUM(G575:G582)</f>
        <v>234</v>
      </c>
      <c r="H583" s="157">
        <f t="shared" ref="H583:M583" si="131">SUM(H575:H582)</f>
        <v>7.3000000000000007</v>
      </c>
      <c r="I583" s="157">
        <f t="shared" si="131"/>
        <v>4.8</v>
      </c>
      <c r="J583" s="157">
        <f t="shared" si="131"/>
        <v>42.2</v>
      </c>
      <c r="K583" s="157">
        <f t="shared" si="131"/>
        <v>550</v>
      </c>
      <c r="L583" s="157">
        <f t="shared" si="131"/>
        <v>59</v>
      </c>
      <c r="M583" s="158">
        <f t="shared" si="131"/>
        <v>1.8000000000000003</v>
      </c>
    </row>
    <row r="584" spans="1:13" ht="14.25" thickBot="1" x14ac:dyDescent="0.2">
      <c r="A584" s="159"/>
      <c r="B584" s="160"/>
      <c r="C584" s="161"/>
      <c r="D584" s="162"/>
      <c r="E584" s="193"/>
      <c r="F584" s="193"/>
      <c r="G584" s="164">
        <f t="shared" ref="G584:M584" si="132">G574+(G583*1.3)</f>
        <v>590.20000000000005</v>
      </c>
      <c r="H584" s="164">
        <f t="shared" si="132"/>
        <v>13.790000000000003</v>
      </c>
      <c r="I584" s="164">
        <f t="shared" si="132"/>
        <v>6.74</v>
      </c>
      <c r="J584" s="164">
        <f t="shared" si="132"/>
        <v>117.96000000000001</v>
      </c>
      <c r="K584" s="164">
        <f t="shared" si="132"/>
        <v>764</v>
      </c>
      <c r="L584" s="164">
        <f t="shared" si="132"/>
        <v>81.7</v>
      </c>
      <c r="M584" s="165">
        <f t="shared" si="132"/>
        <v>2.3400000000000003</v>
      </c>
    </row>
    <row r="585" spans="1:13" x14ac:dyDescent="0.15">
      <c r="A585" s="196">
        <f>A583</f>
        <v>45318</v>
      </c>
      <c r="B585" s="167"/>
      <c r="C585" s="148"/>
      <c r="D585" s="194" t="s">
        <v>389</v>
      </c>
      <c r="E585" s="103">
        <v>170</v>
      </c>
      <c r="F585" s="103" t="s">
        <v>355</v>
      </c>
      <c r="G585" s="144">
        <v>286</v>
      </c>
      <c r="H585" s="144">
        <v>4.3</v>
      </c>
      <c r="I585" s="144">
        <v>0.5</v>
      </c>
      <c r="J585" s="144">
        <v>63.1</v>
      </c>
      <c r="K585" s="144">
        <v>49</v>
      </c>
      <c r="L585" s="144">
        <v>5</v>
      </c>
      <c r="M585" s="145"/>
    </row>
    <row r="586" spans="1:13" x14ac:dyDescent="0.15">
      <c r="A586" s="166">
        <v>45318</v>
      </c>
      <c r="B586" s="147"/>
      <c r="C586" s="148" t="s">
        <v>343</v>
      </c>
      <c r="D586" s="83" t="s">
        <v>240</v>
      </c>
      <c r="E586" s="103">
        <v>1</v>
      </c>
      <c r="F586" s="103" t="s">
        <v>394</v>
      </c>
      <c r="G586" s="141">
        <v>82</v>
      </c>
      <c r="H586" s="141">
        <v>3.5</v>
      </c>
      <c r="I586" s="141">
        <v>4.8</v>
      </c>
      <c r="J586" s="141">
        <v>6.5</v>
      </c>
      <c r="K586" s="141">
        <v>64</v>
      </c>
      <c r="L586" s="141">
        <v>13</v>
      </c>
      <c r="M586" s="149">
        <v>1.2</v>
      </c>
    </row>
    <row r="587" spans="1:13" x14ac:dyDescent="0.15">
      <c r="A587" s="146">
        <f t="shared" si="130"/>
        <v>45318</v>
      </c>
      <c r="B587" s="150">
        <f>B576</f>
        <v>45318</v>
      </c>
      <c r="C587" s="151" t="s">
        <v>344</v>
      </c>
      <c r="D587" s="81"/>
      <c r="E587" s="109"/>
      <c r="F587" s="109"/>
      <c r="G587" s="141"/>
      <c r="H587" s="141"/>
      <c r="I587" s="141"/>
      <c r="J587" s="141"/>
      <c r="K587" s="141"/>
      <c r="L587" s="141"/>
      <c r="M587" s="149"/>
    </row>
    <row r="588" spans="1:13" x14ac:dyDescent="0.15">
      <c r="A588" s="146">
        <v>45318</v>
      </c>
      <c r="B588" s="147" t="s">
        <v>345</v>
      </c>
      <c r="C588" s="151" t="s">
        <v>346</v>
      </c>
      <c r="D588" s="81" t="s">
        <v>78</v>
      </c>
      <c r="E588" s="109">
        <v>30</v>
      </c>
      <c r="F588" s="109" t="s">
        <v>355</v>
      </c>
      <c r="G588" s="141">
        <v>6</v>
      </c>
      <c r="H588" s="141">
        <v>0.3</v>
      </c>
      <c r="I588" s="141">
        <v>0</v>
      </c>
      <c r="J588" s="141">
        <v>1.3</v>
      </c>
      <c r="K588" s="141">
        <v>75</v>
      </c>
      <c r="L588" s="141">
        <v>24</v>
      </c>
      <c r="M588" s="149">
        <v>0.2</v>
      </c>
    </row>
    <row r="589" spans="1:13" x14ac:dyDescent="0.15">
      <c r="A589" s="146">
        <v>45318</v>
      </c>
      <c r="B589" s="147" t="s">
        <v>347</v>
      </c>
      <c r="C589" s="151" t="s">
        <v>348</v>
      </c>
      <c r="D589" s="81" t="s">
        <v>85</v>
      </c>
      <c r="E589" s="109">
        <v>45</v>
      </c>
      <c r="F589" s="109" t="s">
        <v>355</v>
      </c>
      <c r="G589" s="141">
        <v>50</v>
      </c>
      <c r="H589" s="141">
        <v>2.5</v>
      </c>
      <c r="I589" s="141">
        <v>1.8</v>
      </c>
      <c r="J589" s="141">
        <v>5.5</v>
      </c>
      <c r="K589" s="141">
        <v>114</v>
      </c>
      <c r="L589" s="141">
        <v>13</v>
      </c>
      <c r="M589" s="149">
        <v>0.4</v>
      </c>
    </row>
    <row r="590" spans="1:13" x14ac:dyDescent="0.15">
      <c r="A590" s="146">
        <v>45318</v>
      </c>
      <c r="B590" s="147"/>
      <c r="C590" s="151" t="s">
        <v>349</v>
      </c>
      <c r="D590" s="81" t="s">
        <v>241</v>
      </c>
      <c r="E590" s="109">
        <v>15</v>
      </c>
      <c r="F590" s="109" t="s">
        <v>355</v>
      </c>
      <c r="G590" s="141">
        <v>47</v>
      </c>
      <c r="H590" s="141">
        <v>0.8</v>
      </c>
      <c r="I590" s="141">
        <v>3.4</v>
      </c>
      <c r="J590" s="141">
        <v>3.2</v>
      </c>
      <c r="K590" s="141">
        <v>6</v>
      </c>
      <c r="L590" s="141">
        <v>1</v>
      </c>
      <c r="M590" s="149">
        <v>0.2</v>
      </c>
    </row>
    <row r="591" spans="1:13" x14ac:dyDescent="0.15">
      <c r="A591" s="146">
        <f t="shared" si="130"/>
        <v>45318</v>
      </c>
      <c r="B591" s="147" t="s">
        <v>354</v>
      </c>
      <c r="C591" s="151"/>
      <c r="D591" s="124"/>
      <c r="E591" s="109"/>
      <c r="F591" s="109"/>
      <c r="G591" s="141"/>
      <c r="H591" s="141"/>
      <c r="I591" s="141"/>
      <c r="J591" s="141"/>
      <c r="K591" s="141"/>
      <c r="L591" s="141"/>
      <c r="M591" s="149"/>
    </row>
    <row r="592" spans="1:13" x14ac:dyDescent="0.15">
      <c r="A592" s="146">
        <v>45318</v>
      </c>
      <c r="B592" s="100" t="s">
        <v>351</v>
      </c>
      <c r="C592" s="151" t="s">
        <v>352</v>
      </c>
      <c r="D592" s="81" t="s">
        <v>330</v>
      </c>
      <c r="E592" s="109">
        <v>30</v>
      </c>
      <c r="F592" s="109" t="s">
        <v>355</v>
      </c>
      <c r="G592" s="141">
        <v>45</v>
      </c>
      <c r="H592" s="141">
        <v>2.2000000000000002</v>
      </c>
      <c r="I592" s="141">
        <v>0.9</v>
      </c>
      <c r="J592" s="141">
        <v>9.1999999999999993</v>
      </c>
      <c r="K592" s="141">
        <v>402</v>
      </c>
      <c r="L592" s="141">
        <v>62</v>
      </c>
      <c r="M592" s="149">
        <v>1.2</v>
      </c>
    </row>
    <row r="593" spans="1:13" x14ac:dyDescent="0.15">
      <c r="A593" s="146">
        <f t="shared" si="130"/>
        <v>45318</v>
      </c>
      <c r="B593" s="100"/>
      <c r="C593" s="151" t="s">
        <v>353</v>
      </c>
      <c r="D593" s="124"/>
      <c r="E593" s="109"/>
      <c r="F593" s="109"/>
      <c r="G593" s="141"/>
      <c r="H593" s="141"/>
      <c r="I593" s="141"/>
      <c r="J593" s="141"/>
      <c r="K593" s="141"/>
      <c r="L593" s="141"/>
      <c r="M593" s="149"/>
    </row>
    <row r="594" spans="1:13" ht="14.25" thickBot="1" x14ac:dyDescent="0.2">
      <c r="A594" s="153">
        <f t="shared" si="130"/>
        <v>45318</v>
      </c>
      <c r="B594" s="113"/>
      <c r="C594" s="155"/>
      <c r="D594" s="156"/>
      <c r="E594" s="116"/>
      <c r="F594" s="116"/>
      <c r="G594" s="157">
        <f>SUM(G586:G593)</f>
        <v>230</v>
      </c>
      <c r="H594" s="157">
        <f t="shared" ref="H594:M594" si="133">SUM(H586:H593)</f>
        <v>9.3000000000000007</v>
      </c>
      <c r="I594" s="157">
        <f t="shared" si="133"/>
        <v>10.9</v>
      </c>
      <c r="J594" s="157">
        <f t="shared" si="133"/>
        <v>25.7</v>
      </c>
      <c r="K594" s="157">
        <f t="shared" si="133"/>
        <v>661</v>
      </c>
      <c r="L594" s="157">
        <f t="shared" si="133"/>
        <v>113</v>
      </c>
      <c r="M594" s="158">
        <f t="shared" si="133"/>
        <v>3.1999999999999997</v>
      </c>
    </row>
    <row r="595" spans="1:13" ht="14.25" thickBot="1" x14ac:dyDescent="0.2">
      <c r="A595" s="191"/>
      <c r="B595" s="180"/>
      <c r="C595" s="181"/>
      <c r="D595" s="182"/>
      <c r="E595" s="183"/>
      <c r="F595" s="183"/>
      <c r="G595" s="164">
        <f t="shared" ref="G595:M595" si="134">G585+(G594*1.3)</f>
        <v>585</v>
      </c>
      <c r="H595" s="164">
        <f t="shared" si="134"/>
        <v>16.39</v>
      </c>
      <c r="I595" s="164">
        <f t="shared" si="134"/>
        <v>14.670000000000002</v>
      </c>
      <c r="J595" s="164">
        <f t="shared" si="134"/>
        <v>96.51</v>
      </c>
      <c r="K595" s="164">
        <f t="shared" si="134"/>
        <v>908.30000000000007</v>
      </c>
      <c r="L595" s="164">
        <f t="shared" si="134"/>
        <v>151.9</v>
      </c>
      <c r="M595" s="165">
        <f t="shared" si="134"/>
        <v>4.16</v>
      </c>
    </row>
    <row r="596" spans="1:13" x14ac:dyDescent="0.15">
      <c r="A596" s="171">
        <f>A594+1</f>
        <v>45319</v>
      </c>
      <c r="B596" s="201"/>
      <c r="C596" s="178"/>
      <c r="D596" s="179" t="s">
        <v>389</v>
      </c>
      <c r="E596" s="120">
        <v>170</v>
      </c>
      <c r="F596" s="120" t="s">
        <v>355</v>
      </c>
      <c r="G596" s="144">
        <v>286</v>
      </c>
      <c r="H596" s="144">
        <v>4.3</v>
      </c>
      <c r="I596" s="144">
        <v>0.5</v>
      </c>
      <c r="J596" s="144">
        <v>63.1</v>
      </c>
      <c r="K596" s="144">
        <v>49</v>
      </c>
      <c r="L596" s="144">
        <v>5</v>
      </c>
      <c r="M596" s="145"/>
    </row>
    <row r="597" spans="1:13" x14ac:dyDescent="0.15">
      <c r="A597" s="166">
        <v>45319</v>
      </c>
      <c r="B597" s="100"/>
      <c r="C597" s="148" t="s">
        <v>343</v>
      </c>
      <c r="D597" s="83" t="s">
        <v>242</v>
      </c>
      <c r="E597" s="103">
        <v>1</v>
      </c>
      <c r="F597" s="103" t="s">
        <v>394</v>
      </c>
      <c r="G597" s="141">
        <v>85</v>
      </c>
      <c r="H597" s="141">
        <v>4.0999999999999996</v>
      </c>
      <c r="I597" s="141">
        <v>3.3</v>
      </c>
      <c r="J597" s="141">
        <v>9.5</v>
      </c>
      <c r="K597" s="141">
        <v>50</v>
      </c>
      <c r="L597" s="141">
        <v>5</v>
      </c>
      <c r="M597" s="149">
        <v>0.7</v>
      </c>
    </row>
    <row r="598" spans="1:13" x14ac:dyDescent="0.15">
      <c r="A598" s="146">
        <f>A597</f>
        <v>45319</v>
      </c>
      <c r="B598" s="200">
        <f>A597</f>
        <v>45319</v>
      </c>
      <c r="C598" s="151" t="s">
        <v>344</v>
      </c>
      <c r="D598" s="124"/>
      <c r="E598" s="109"/>
      <c r="F598" s="109"/>
      <c r="G598" s="141"/>
      <c r="H598" s="141"/>
      <c r="I598" s="141"/>
      <c r="J598" s="141"/>
      <c r="K598" s="141"/>
      <c r="L598" s="141"/>
      <c r="M598" s="149"/>
    </row>
    <row r="599" spans="1:13" x14ac:dyDescent="0.15">
      <c r="A599" s="146">
        <v>45319</v>
      </c>
      <c r="B599" s="147" t="s">
        <v>345</v>
      </c>
      <c r="C599" s="151" t="s">
        <v>346</v>
      </c>
      <c r="D599" s="81" t="s">
        <v>243</v>
      </c>
      <c r="E599" s="109">
        <v>30</v>
      </c>
      <c r="F599" s="109" t="s">
        <v>355</v>
      </c>
      <c r="G599" s="141">
        <v>8</v>
      </c>
      <c r="H599" s="141">
        <v>0.4</v>
      </c>
      <c r="I599" s="141">
        <v>0.1</v>
      </c>
      <c r="J599" s="141">
        <v>1.7</v>
      </c>
      <c r="K599" s="141">
        <v>61</v>
      </c>
      <c r="L599" s="141">
        <v>14</v>
      </c>
      <c r="M599" s="149">
        <v>0.2</v>
      </c>
    </row>
    <row r="600" spans="1:13" x14ac:dyDescent="0.15">
      <c r="A600" s="146">
        <v>45319</v>
      </c>
      <c r="B600" s="147" t="s">
        <v>347</v>
      </c>
      <c r="C600" s="151" t="s">
        <v>348</v>
      </c>
      <c r="D600" s="81" t="s">
        <v>244</v>
      </c>
      <c r="E600" s="109">
        <v>45</v>
      </c>
      <c r="F600" s="109" t="s">
        <v>355</v>
      </c>
      <c r="G600" s="141">
        <v>39</v>
      </c>
      <c r="H600" s="141">
        <v>1.4</v>
      </c>
      <c r="I600" s="141">
        <v>0.5</v>
      </c>
      <c r="J600" s="141">
        <v>7.2</v>
      </c>
      <c r="K600" s="141">
        <v>132</v>
      </c>
      <c r="L600" s="141">
        <v>10</v>
      </c>
      <c r="M600" s="149">
        <v>0.5</v>
      </c>
    </row>
    <row r="601" spans="1:13" x14ac:dyDescent="0.15">
      <c r="A601" s="146">
        <v>45319</v>
      </c>
      <c r="B601" s="147"/>
      <c r="C601" s="151" t="s">
        <v>349</v>
      </c>
      <c r="D601" s="81" t="s">
        <v>245</v>
      </c>
      <c r="E601" s="109">
        <v>15</v>
      </c>
      <c r="F601" s="109" t="s">
        <v>355</v>
      </c>
      <c r="G601" s="141">
        <v>5</v>
      </c>
      <c r="H601" s="141">
        <v>0.4</v>
      </c>
      <c r="I601" s="141">
        <v>0</v>
      </c>
      <c r="J601" s="141">
        <v>0.8</v>
      </c>
      <c r="K601" s="141">
        <v>66</v>
      </c>
      <c r="L601" s="141">
        <v>21</v>
      </c>
      <c r="M601" s="149">
        <v>0.2</v>
      </c>
    </row>
    <row r="602" spans="1:13" x14ac:dyDescent="0.15">
      <c r="A602" s="146">
        <f t="shared" ref="A602:A616" si="135">A601</f>
        <v>45319</v>
      </c>
      <c r="B602" s="147" t="s">
        <v>350</v>
      </c>
      <c r="C602" s="151"/>
      <c r="D602" s="124"/>
      <c r="E602" s="109"/>
      <c r="F602" s="109"/>
      <c r="G602" s="141"/>
      <c r="H602" s="141"/>
      <c r="I602" s="141"/>
      <c r="J602" s="141"/>
      <c r="K602" s="141"/>
      <c r="L602" s="141"/>
      <c r="M602" s="149"/>
    </row>
    <row r="603" spans="1:13" x14ac:dyDescent="0.15">
      <c r="A603" s="146">
        <v>45319</v>
      </c>
      <c r="B603" s="147" t="s">
        <v>351</v>
      </c>
      <c r="C603" s="151" t="s">
        <v>352</v>
      </c>
      <c r="D603" s="81" t="s">
        <v>331</v>
      </c>
      <c r="E603" s="109">
        <v>30</v>
      </c>
      <c r="F603" s="125" t="s">
        <v>355</v>
      </c>
      <c r="G603" s="141">
        <v>10</v>
      </c>
      <c r="H603" s="141">
        <v>0.5</v>
      </c>
      <c r="I603" s="141">
        <v>0.1</v>
      </c>
      <c r="J603" s="141">
        <v>1.8</v>
      </c>
      <c r="K603" s="141">
        <v>41</v>
      </c>
      <c r="L603" s="141">
        <v>14</v>
      </c>
      <c r="M603" s="149">
        <v>0.2</v>
      </c>
    </row>
    <row r="604" spans="1:13" x14ac:dyDescent="0.15">
      <c r="A604" s="146">
        <f t="shared" si="135"/>
        <v>45319</v>
      </c>
      <c r="B604" s="147"/>
      <c r="C604" s="151" t="s">
        <v>353</v>
      </c>
      <c r="D604" s="124"/>
      <c r="E604" s="109"/>
      <c r="F604" s="109"/>
      <c r="G604" s="141"/>
      <c r="H604" s="141"/>
      <c r="I604" s="141"/>
      <c r="J604" s="141"/>
      <c r="K604" s="141"/>
      <c r="L604" s="141"/>
      <c r="M604" s="149"/>
    </row>
    <row r="605" spans="1:13" ht="14.25" thickBot="1" x14ac:dyDescent="0.2">
      <c r="A605" s="153">
        <f t="shared" si="135"/>
        <v>45319</v>
      </c>
      <c r="B605" s="154"/>
      <c r="C605" s="155"/>
      <c r="D605" s="156"/>
      <c r="E605" s="116"/>
      <c r="F605" s="116"/>
      <c r="G605" s="157">
        <f>SUM(G597:G604)</f>
        <v>147</v>
      </c>
      <c r="H605" s="157">
        <f t="shared" ref="H605:M605" si="136">SUM(H597:H604)</f>
        <v>6.8000000000000007</v>
      </c>
      <c r="I605" s="157">
        <f t="shared" si="136"/>
        <v>4</v>
      </c>
      <c r="J605" s="157">
        <f t="shared" si="136"/>
        <v>21</v>
      </c>
      <c r="K605" s="157">
        <f t="shared" si="136"/>
        <v>350</v>
      </c>
      <c r="L605" s="157">
        <f t="shared" si="136"/>
        <v>64</v>
      </c>
      <c r="M605" s="158">
        <f t="shared" si="136"/>
        <v>1.7999999999999998</v>
      </c>
    </row>
    <row r="606" spans="1:13" ht="14.25" thickBot="1" x14ac:dyDescent="0.2">
      <c r="A606" s="159"/>
      <c r="B606" s="197"/>
      <c r="C606" s="181"/>
      <c r="D606" s="182"/>
      <c r="E606" s="183"/>
      <c r="F606" s="183"/>
      <c r="G606" s="164">
        <f t="shared" ref="G606:M606" si="137">G596+(G605*1.3)</f>
        <v>477.1</v>
      </c>
      <c r="H606" s="164">
        <f t="shared" si="137"/>
        <v>13.14</v>
      </c>
      <c r="I606" s="164">
        <f t="shared" si="137"/>
        <v>5.7</v>
      </c>
      <c r="J606" s="164">
        <f t="shared" si="137"/>
        <v>90.4</v>
      </c>
      <c r="K606" s="164">
        <f t="shared" si="137"/>
        <v>504</v>
      </c>
      <c r="L606" s="164">
        <f t="shared" si="137"/>
        <v>88.2</v>
      </c>
      <c r="M606" s="165">
        <f t="shared" si="137"/>
        <v>2.34</v>
      </c>
    </row>
    <row r="607" spans="1:13" x14ac:dyDescent="0.15">
      <c r="A607" s="166">
        <f>A605</f>
        <v>45319</v>
      </c>
      <c r="B607" s="177"/>
      <c r="C607" s="178"/>
      <c r="D607" s="179" t="s">
        <v>389</v>
      </c>
      <c r="E607" s="120">
        <v>170</v>
      </c>
      <c r="F607" s="120" t="s">
        <v>355</v>
      </c>
      <c r="G607" s="144">
        <v>286</v>
      </c>
      <c r="H607" s="144">
        <v>4.3</v>
      </c>
      <c r="I607" s="144">
        <v>0.5</v>
      </c>
      <c r="J607" s="144">
        <v>63.1</v>
      </c>
      <c r="K607" s="144">
        <v>49</v>
      </c>
      <c r="L607" s="144">
        <v>5</v>
      </c>
      <c r="M607" s="145"/>
    </row>
    <row r="608" spans="1:13" x14ac:dyDescent="0.15">
      <c r="A608" s="166">
        <v>45319</v>
      </c>
      <c r="B608" s="147"/>
      <c r="C608" s="148" t="s">
        <v>343</v>
      </c>
      <c r="D608" s="83" t="s">
        <v>246</v>
      </c>
      <c r="E608" s="103">
        <v>1</v>
      </c>
      <c r="F608" s="103" t="s">
        <v>394</v>
      </c>
      <c r="G608" s="141">
        <v>66</v>
      </c>
      <c r="H608" s="141">
        <v>4.2</v>
      </c>
      <c r="I608" s="141">
        <v>3.5</v>
      </c>
      <c r="J608" s="141">
        <v>5.6</v>
      </c>
      <c r="K608" s="141">
        <v>113</v>
      </c>
      <c r="L608" s="141">
        <v>5</v>
      </c>
      <c r="M608" s="149">
        <v>0.9</v>
      </c>
    </row>
    <row r="609" spans="1:13" x14ac:dyDescent="0.15">
      <c r="A609" s="146">
        <f t="shared" si="135"/>
        <v>45319</v>
      </c>
      <c r="B609" s="150">
        <f>B598</f>
        <v>45319</v>
      </c>
      <c r="C609" s="151" t="s">
        <v>344</v>
      </c>
      <c r="D609" s="124"/>
      <c r="E609" s="109"/>
      <c r="F609" s="109"/>
      <c r="G609" s="141"/>
      <c r="H609" s="141"/>
      <c r="I609" s="141"/>
      <c r="J609" s="141"/>
      <c r="K609" s="141"/>
      <c r="L609" s="141"/>
      <c r="M609" s="149"/>
    </row>
    <row r="610" spans="1:13" x14ac:dyDescent="0.15">
      <c r="A610" s="146">
        <v>45319</v>
      </c>
      <c r="B610" s="147" t="s">
        <v>345</v>
      </c>
      <c r="C610" s="151" t="s">
        <v>346</v>
      </c>
      <c r="D610" s="81" t="s">
        <v>247</v>
      </c>
      <c r="E610" s="109">
        <v>30</v>
      </c>
      <c r="F610" s="109" t="s">
        <v>355</v>
      </c>
      <c r="G610" s="141">
        <v>47</v>
      </c>
      <c r="H610" s="141">
        <v>0.3</v>
      </c>
      <c r="I610" s="141">
        <v>0.1</v>
      </c>
      <c r="J610" s="141">
        <v>11.4</v>
      </c>
      <c r="K610" s="141">
        <v>128</v>
      </c>
      <c r="L610" s="141">
        <v>10</v>
      </c>
      <c r="M610" s="149">
        <v>0</v>
      </c>
    </row>
    <row r="611" spans="1:13" x14ac:dyDescent="0.15">
      <c r="A611" s="146">
        <v>45319</v>
      </c>
      <c r="B611" s="147" t="s">
        <v>347</v>
      </c>
      <c r="C611" s="151" t="s">
        <v>348</v>
      </c>
      <c r="D611" s="81" t="s">
        <v>248</v>
      </c>
      <c r="E611" s="109">
        <v>45</v>
      </c>
      <c r="F611" s="109" t="s">
        <v>355</v>
      </c>
      <c r="G611" s="141">
        <v>54</v>
      </c>
      <c r="H611" s="141">
        <v>1.4</v>
      </c>
      <c r="I611" s="141">
        <v>3.3</v>
      </c>
      <c r="J611" s="141">
        <v>4.5</v>
      </c>
      <c r="K611" s="141">
        <v>54</v>
      </c>
      <c r="L611" s="141">
        <v>4</v>
      </c>
      <c r="M611" s="149">
        <v>0.3</v>
      </c>
    </row>
    <row r="612" spans="1:13" x14ac:dyDescent="0.15">
      <c r="A612" s="146">
        <v>45319</v>
      </c>
      <c r="B612" s="147"/>
      <c r="C612" s="151" t="s">
        <v>349</v>
      </c>
      <c r="D612" s="81" t="s">
        <v>249</v>
      </c>
      <c r="E612" s="109">
        <v>15</v>
      </c>
      <c r="F612" s="109" t="s">
        <v>355</v>
      </c>
      <c r="G612" s="141">
        <v>4</v>
      </c>
      <c r="H612" s="141">
        <v>0.2</v>
      </c>
      <c r="I612" s="141">
        <v>0.1</v>
      </c>
      <c r="J612" s="141">
        <v>0.8</v>
      </c>
      <c r="K612" s="141">
        <v>37</v>
      </c>
      <c r="L612" s="141">
        <v>12</v>
      </c>
      <c r="M612" s="149">
        <v>0.1</v>
      </c>
    </row>
    <row r="613" spans="1:13" x14ac:dyDescent="0.15">
      <c r="A613" s="146">
        <f t="shared" si="135"/>
        <v>45319</v>
      </c>
      <c r="B613" s="147" t="s">
        <v>354</v>
      </c>
      <c r="C613" s="151"/>
      <c r="D613" s="124"/>
      <c r="E613" s="109"/>
      <c r="F613" s="109"/>
      <c r="G613" s="141"/>
      <c r="H613" s="141"/>
      <c r="I613" s="141"/>
      <c r="J613" s="141"/>
      <c r="K613" s="141"/>
      <c r="L613" s="141"/>
      <c r="M613" s="149"/>
    </row>
    <row r="614" spans="1:13" x14ac:dyDescent="0.15">
      <c r="A614" s="146">
        <v>45319</v>
      </c>
      <c r="B614" s="100" t="s">
        <v>351</v>
      </c>
      <c r="C614" s="151" t="s">
        <v>352</v>
      </c>
      <c r="D614" s="81" t="s">
        <v>332</v>
      </c>
      <c r="E614" s="109">
        <v>30</v>
      </c>
      <c r="F614" s="109" t="s">
        <v>355</v>
      </c>
      <c r="G614" s="141">
        <v>13</v>
      </c>
      <c r="H614" s="141">
        <v>1.2</v>
      </c>
      <c r="I614" s="141">
        <v>0.3</v>
      </c>
      <c r="J614" s="141">
        <v>1.6</v>
      </c>
      <c r="K614" s="141">
        <v>59</v>
      </c>
      <c r="L614" s="141">
        <v>6</v>
      </c>
      <c r="M614" s="149">
        <v>0.4</v>
      </c>
    </row>
    <row r="615" spans="1:13" x14ac:dyDescent="0.15">
      <c r="A615" s="146">
        <f t="shared" si="135"/>
        <v>45319</v>
      </c>
      <c r="B615" s="100"/>
      <c r="C615" s="151" t="s">
        <v>353</v>
      </c>
      <c r="D615" s="124"/>
      <c r="E615" s="109"/>
      <c r="F615" s="109"/>
      <c r="G615" s="141"/>
      <c r="H615" s="141"/>
      <c r="I615" s="141"/>
      <c r="J615" s="141"/>
      <c r="K615" s="141"/>
      <c r="L615" s="141"/>
      <c r="M615" s="149"/>
    </row>
    <row r="616" spans="1:13" ht="14.25" thickBot="1" x14ac:dyDescent="0.2">
      <c r="A616" s="153">
        <f t="shared" si="135"/>
        <v>45319</v>
      </c>
      <c r="B616" s="113"/>
      <c r="C616" s="155"/>
      <c r="D616" s="156"/>
      <c r="E616" s="116"/>
      <c r="F616" s="192"/>
      <c r="G616" s="157">
        <f>SUM(G608:G615)</f>
        <v>184</v>
      </c>
      <c r="H616" s="157">
        <f t="shared" ref="H616:M616" si="138">SUM(H608:H615)</f>
        <v>7.3000000000000007</v>
      </c>
      <c r="I616" s="157">
        <f t="shared" si="138"/>
        <v>7.3</v>
      </c>
      <c r="J616" s="157">
        <f t="shared" si="138"/>
        <v>23.900000000000002</v>
      </c>
      <c r="K616" s="157">
        <f t="shared" si="138"/>
        <v>391</v>
      </c>
      <c r="L616" s="157">
        <f t="shared" si="138"/>
        <v>37</v>
      </c>
      <c r="M616" s="158">
        <f t="shared" si="138"/>
        <v>1.7000000000000002</v>
      </c>
    </row>
    <row r="617" spans="1:13" ht="14.25" thickBot="1" x14ac:dyDescent="0.2">
      <c r="A617" s="191"/>
      <c r="B617" s="180"/>
      <c r="C617" s="181"/>
      <c r="D617" s="182"/>
      <c r="E617" s="183"/>
      <c r="F617" s="183"/>
      <c r="G617" s="164">
        <f t="shared" ref="G617:M617" si="139">G607+(G616*1.3)</f>
        <v>525.20000000000005</v>
      </c>
      <c r="H617" s="164">
        <f t="shared" si="139"/>
        <v>13.790000000000003</v>
      </c>
      <c r="I617" s="164">
        <f t="shared" si="139"/>
        <v>9.99</v>
      </c>
      <c r="J617" s="164">
        <f t="shared" si="139"/>
        <v>94.17</v>
      </c>
      <c r="K617" s="164">
        <f t="shared" si="139"/>
        <v>557.29999999999995</v>
      </c>
      <c r="L617" s="164">
        <f t="shared" si="139"/>
        <v>53.1</v>
      </c>
      <c r="M617" s="165">
        <f t="shared" si="139"/>
        <v>2.2100000000000004</v>
      </c>
    </row>
    <row r="618" spans="1:13" x14ac:dyDescent="0.15">
      <c r="A618" s="171">
        <f>A616+1</f>
        <v>45320</v>
      </c>
      <c r="B618" s="201"/>
      <c r="C618" s="178"/>
      <c r="D618" s="179" t="s">
        <v>389</v>
      </c>
      <c r="E618" s="120">
        <v>170</v>
      </c>
      <c r="F618" s="120" t="s">
        <v>355</v>
      </c>
      <c r="G618" s="144">
        <v>286</v>
      </c>
      <c r="H618" s="144">
        <v>4.3</v>
      </c>
      <c r="I618" s="144">
        <v>0.5</v>
      </c>
      <c r="J618" s="144">
        <v>63.1</v>
      </c>
      <c r="K618" s="144">
        <v>49</v>
      </c>
      <c r="L618" s="144">
        <v>5</v>
      </c>
      <c r="M618" s="145"/>
    </row>
    <row r="619" spans="1:13" x14ac:dyDescent="0.15">
      <c r="A619" s="99">
        <v>45320</v>
      </c>
      <c r="B619" s="147"/>
      <c r="C619" s="202" t="s">
        <v>343</v>
      </c>
      <c r="D619" s="102" t="s">
        <v>250</v>
      </c>
      <c r="E619" s="203">
        <v>60</v>
      </c>
      <c r="F619" s="203" t="s">
        <v>355</v>
      </c>
      <c r="G619" s="141">
        <v>97</v>
      </c>
      <c r="H619" s="141">
        <v>5.5</v>
      </c>
      <c r="I619" s="141">
        <v>5.9</v>
      </c>
      <c r="J619" s="141">
        <v>6</v>
      </c>
      <c r="K619" s="141">
        <v>17</v>
      </c>
      <c r="L619" s="141">
        <v>2</v>
      </c>
      <c r="M619" s="149">
        <v>0.6</v>
      </c>
    </row>
    <row r="620" spans="1:13" x14ac:dyDescent="0.15">
      <c r="A620" s="105">
        <f>A619</f>
        <v>45320</v>
      </c>
      <c r="B620" s="150">
        <f>A619</f>
        <v>45320</v>
      </c>
      <c r="C620" s="204" t="s">
        <v>344</v>
      </c>
      <c r="D620" s="108"/>
      <c r="E620" s="129"/>
      <c r="F620" s="129"/>
      <c r="G620" s="141"/>
      <c r="H620" s="141"/>
      <c r="I620" s="141"/>
      <c r="J620" s="141"/>
      <c r="K620" s="141"/>
      <c r="L620" s="141"/>
      <c r="M620" s="149"/>
    </row>
    <row r="621" spans="1:13" x14ac:dyDescent="0.15">
      <c r="A621" s="105">
        <v>45320</v>
      </c>
      <c r="B621" s="147" t="s">
        <v>345</v>
      </c>
      <c r="C621" s="204" t="s">
        <v>346</v>
      </c>
      <c r="D621" s="108" t="s">
        <v>251</v>
      </c>
      <c r="E621" s="129">
        <v>1</v>
      </c>
      <c r="F621" s="129" t="s">
        <v>392</v>
      </c>
      <c r="G621" s="141">
        <v>48</v>
      </c>
      <c r="H621" s="141">
        <v>2.1</v>
      </c>
      <c r="I621" s="141">
        <v>1.1000000000000001</v>
      </c>
      <c r="J621" s="141">
        <v>7.4</v>
      </c>
      <c r="K621" s="141">
        <v>62</v>
      </c>
      <c r="L621" s="141">
        <v>7</v>
      </c>
      <c r="M621" s="149">
        <v>0.4</v>
      </c>
    </row>
    <row r="622" spans="1:13" x14ac:dyDescent="0.15">
      <c r="A622" s="105">
        <v>45320</v>
      </c>
      <c r="B622" s="147" t="s">
        <v>347</v>
      </c>
      <c r="C622" s="204" t="s">
        <v>348</v>
      </c>
      <c r="D622" s="108" t="s">
        <v>252</v>
      </c>
      <c r="E622" s="129">
        <v>45</v>
      </c>
      <c r="F622" s="129" t="s">
        <v>355</v>
      </c>
      <c r="G622" s="141">
        <v>28</v>
      </c>
      <c r="H622" s="141">
        <v>1.3</v>
      </c>
      <c r="I622" s="141">
        <v>1.1000000000000001</v>
      </c>
      <c r="J622" s="141">
        <v>3.9</v>
      </c>
      <c r="K622" s="141">
        <v>72</v>
      </c>
      <c r="L622" s="141">
        <v>13</v>
      </c>
      <c r="M622" s="149">
        <v>0.5</v>
      </c>
    </row>
    <row r="623" spans="1:13" x14ac:dyDescent="0.15">
      <c r="A623" s="105">
        <v>45320</v>
      </c>
      <c r="B623" s="147"/>
      <c r="C623" s="204" t="s">
        <v>349</v>
      </c>
      <c r="D623" s="108" t="s">
        <v>253</v>
      </c>
      <c r="E623" s="129">
        <v>15</v>
      </c>
      <c r="F623" s="129" t="s">
        <v>355</v>
      </c>
      <c r="G623" s="141">
        <v>5</v>
      </c>
      <c r="H623" s="141">
        <v>0.3</v>
      </c>
      <c r="I623" s="141">
        <v>0</v>
      </c>
      <c r="J623" s="141">
        <v>0.8</v>
      </c>
      <c r="K623" s="141">
        <v>59</v>
      </c>
      <c r="L623" s="141">
        <v>19</v>
      </c>
      <c r="M623" s="149">
        <v>0.2</v>
      </c>
    </row>
    <row r="624" spans="1:13" x14ac:dyDescent="0.15">
      <c r="A624" s="105">
        <f t="shared" ref="A624:A638" si="140">A623</f>
        <v>45320</v>
      </c>
      <c r="B624" s="147" t="s">
        <v>350</v>
      </c>
      <c r="C624" s="204"/>
      <c r="D624" s="108"/>
      <c r="E624" s="129"/>
      <c r="F624" s="129"/>
      <c r="G624" s="141"/>
      <c r="H624" s="141"/>
      <c r="I624" s="141"/>
      <c r="J624" s="141"/>
      <c r="K624" s="141"/>
      <c r="L624" s="141"/>
      <c r="M624" s="149"/>
    </row>
    <row r="625" spans="1:13" x14ac:dyDescent="0.15">
      <c r="A625" s="105">
        <v>45320</v>
      </c>
      <c r="B625" s="147" t="s">
        <v>351</v>
      </c>
      <c r="C625" s="204" t="s">
        <v>352</v>
      </c>
      <c r="D625" s="152" t="s">
        <v>333</v>
      </c>
      <c r="E625" s="129">
        <v>30</v>
      </c>
      <c r="F625" s="129" t="s">
        <v>355</v>
      </c>
      <c r="G625" s="141">
        <v>14</v>
      </c>
      <c r="H625" s="141">
        <v>0.7</v>
      </c>
      <c r="I625" s="141">
        <v>0.1</v>
      </c>
      <c r="J625" s="141">
        <v>2.5</v>
      </c>
      <c r="K625" s="141">
        <v>56</v>
      </c>
      <c r="L625" s="141">
        <v>6</v>
      </c>
      <c r="M625" s="149">
        <v>0.4</v>
      </c>
    </row>
    <row r="626" spans="1:13" x14ac:dyDescent="0.15">
      <c r="A626" s="105">
        <f t="shared" si="140"/>
        <v>45320</v>
      </c>
      <c r="B626" s="147"/>
      <c r="C626" s="204" t="s">
        <v>353</v>
      </c>
      <c r="D626" s="108"/>
      <c r="E626" s="129"/>
      <c r="F626" s="129"/>
      <c r="G626" s="141"/>
      <c r="H626" s="141"/>
      <c r="I626" s="141"/>
      <c r="J626" s="141"/>
      <c r="K626" s="141"/>
      <c r="L626" s="141"/>
      <c r="M626" s="149"/>
    </row>
    <row r="627" spans="1:13" ht="14.25" thickBot="1" x14ac:dyDescent="0.2">
      <c r="A627" s="112">
        <f t="shared" si="140"/>
        <v>45320</v>
      </c>
      <c r="B627" s="154"/>
      <c r="C627" s="114"/>
      <c r="D627" s="115"/>
      <c r="E627" s="205"/>
      <c r="F627" s="205"/>
      <c r="G627" s="157">
        <f>SUM(G619:G626)</f>
        <v>192</v>
      </c>
      <c r="H627" s="157">
        <f t="shared" ref="H627:M627" si="141">SUM(H619:H626)</f>
        <v>9.9</v>
      </c>
      <c r="I627" s="157">
        <f t="shared" si="141"/>
        <v>8.1999999999999993</v>
      </c>
      <c r="J627" s="157">
        <f t="shared" si="141"/>
        <v>20.6</v>
      </c>
      <c r="K627" s="157">
        <f t="shared" si="141"/>
        <v>266</v>
      </c>
      <c r="L627" s="157">
        <f t="shared" si="141"/>
        <v>47</v>
      </c>
      <c r="M627" s="158">
        <f t="shared" si="141"/>
        <v>2.1</v>
      </c>
    </row>
    <row r="628" spans="1:13" ht="14.25" thickBot="1" x14ac:dyDescent="0.2">
      <c r="A628" s="159"/>
      <c r="B628" s="180"/>
      <c r="C628" s="181"/>
      <c r="D628" s="182"/>
      <c r="E628" s="183"/>
      <c r="F628" s="183"/>
      <c r="G628" s="164">
        <f t="shared" ref="G628:M628" si="142">G618+(G627*1.3)</f>
        <v>535.6</v>
      </c>
      <c r="H628" s="164">
        <f t="shared" si="142"/>
        <v>17.170000000000002</v>
      </c>
      <c r="I628" s="164">
        <f t="shared" si="142"/>
        <v>11.16</v>
      </c>
      <c r="J628" s="164">
        <f t="shared" si="142"/>
        <v>89.88</v>
      </c>
      <c r="K628" s="164">
        <f t="shared" si="142"/>
        <v>394.8</v>
      </c>
      <c r="L628" s="164">
        <f t="shared" si="142"/>
        <v>66.099999999999994</v>
      </c>
      <c r="M628" s="165">
        <f t="shared" si="142"/>
        <v>2.7300000000000004</v>
      </c>
    </row>
    <row r="629" spans="1:13" x14ac:dyDescent="0.15">
      <c r="A629" s="128">
        <f>A627</f>
        <v>45320</v>
      </c>
      <c r="B629" s="177"/>
      <c r="C629" s="206"/>
      <c r="D629" s="179" t="s">
        <v>389</v>
      </c>
      <c r="E629" s="120">
        <v>170</v>
      </c>
      <c r="F629" s="120" t="s">
        <v>355</v>
      </c>
      <c r="G629" s="144">
        <v>286</v>
      </c>
      <c r="H629" s="144">
        <v>4.3</v>
      </c>
      <c r="I629" s="144">
        <v>0.5</v>
      </c>
      <c r="J629" s="144">
        <v>63.1</v>
      </c>
      <c r="K629" s="144">
        <v>49</v>
      </c>
      <c r="L629" s="144">
        <v>5</v>
      </c>
      <c r="M629" s="145"/>
    </row>
    <row r="630" spans="1:13" x14ac:dyDescent="0.15">
      <c r="A630" s="99">
        <v>45320</v>
      </c>
      <c r="B630" s="147"/>
      <c r="C630" s="202" t="s">
        <v>343</v>
      </c>
      <c r="D630" s="102" t="s">
        <v>254</v>
      </c>
      <c r="E630" s="203">
        <v>1</v>
      </c>
      <c r="F630" s="203" t="s">
        <v>392</v>
      </c>
      <c r="G630" s="141">
        <v>128</v>
      </c>
      <c r="H630" s="141">
        <v>2.2999999999999998</v>
      </c>
      <c r="I630" s="141">
        <v>7.6</v>
      </c>
      <c r="J630" s="141">
        <v>12.4</v>
      </c>
      <c r="K630" s="141">
        <v>35</v>
      </c>
      <c r="L630" s="141">
        <v>12</v>
      </c>
      <c r="M630" s="149">
        <v>0.4</v>
      </c>
    </row>
    <row r="631" spans="1:13" x14ac:dyDescent="0.15">
      <c r="A631" s="105">
        <v>45320</v>
      </c>
      <c r="B631" s="150">
        <f>B620</f>
        <v>45320</v>
      </c>
      <c r="C631" s="204" t="s">
        <v>344</v>
      </c>
      <c r="D631" s="108" t="s">
        <v>255</v>
      </c>
      <c r="E631" s="129">
        <v>10</v>
      </c>
      <c r="F631" s="129" t="s">
        <v>355</v>
      </c>
      <c r="G631" s="141">
        <v>6</v>
      </c>
      <c r="H631" s="141">
        <v>0.4</v>
      </c>
      <c r="I631" s="141">
        <v>0.2</v>
      </c>
      <c r="J631" s="141">
        <v>0.5</v>
      </c>
      <c r="K631" s="141">
        <v>21</v>
      </c>
      <c r="L631" s="141">
        <v>11</v>
      </c>
      <c r="M631" s="149">
        <v>0.1</v>
      </c>
    </row>
    <row r="632" spans="1:13" x14ac:dyDescent="0.15">
      <c r="A632" s="105">
        <v>45320</v>
      </c>
      <c r="B632" s="147" t="s">
        <v>345</v>
      </c>
      <c r="C632" s="204" t="s">
        <v>346</v>
      </c>
      <c r="D632" s="108" t="s">
        <v>256</v>
      </c>
      <c r="E632" s="129">
        <v>30</v>
      </c>
      <c r="F632" s="129" t="s">
        <v>355</v>
      </c>
      <c r="G632" s="141">
        <v>37</v>
      </c>
      <c r="H632" s="141">
        <v>2.8</v>
      </c>
      <c r="I632" s="141">
        <v>1.6</v>
      </c>
      <c r="J632" s="141">
        <v>2.8</v>
      </c>
      <c r="K632" s="141">
        <v>74</v>
      </c>
      <c r="L632" s="141">
        <v>18</v>
      </c>
      <c r="M632" s="149">
        <v>0.2</v>
      </c>
    </row>
    <row r="633" spans="1:13" x14ac:dyDescent="0.15">
      <c r="A633" s="105">
        <v>45320</v>
      </c>
      <c r="B633" s="147" t="s">
        <v>347</v>
      </c>
      <c r="C633" s="204" t="s">
        <v>348</v>
      </c>
      <c r="D633" s="108" t="s">
        <v>257</v>
      </c>
      <c r="E633" s="129">
        <v>45</v>
      </c>
      <c r="F633" s="129" t="s">
        <v>355</v>
      </c>
      <c r="G633" s="141">
        <v>38</v>
      </c>
      <c r="H633" s="141">
        <v>0.8</v>
      </c>
      <c r="I633" s="141">
        <v>0.1</v>
      </c>
      <c r="J633" s="141">
        <v>8.6</v>
      </c>
      <c r="K633" s="141">
        <v>143</v>
      </c>
      <c r="L633" s="141">
        <v>7</v>
      </c>
      <c r="M633" s="149">
        <v>0.7</v>
      </c>
    </row>
    <row r="634" spans="1:13" x14ac:dyDescent="0.15">
      <c r="A634" s="105">
        <v>45320</v>
      </c>
      <c r="B634" s="147"/>
      <c r="C634" s="204" t="s">
        <v>349</v>
      </c>
      <c r="D634" s="108" t="s">
        <v>258</v>
      </c>
      <c r="E634" s="129">
        <v>15</v>
      </c>
      <c r="F634" s="129" t="s">
        <v>355</v>
      </c>
      <c r="G634" s="141">
        <v>7</v>
      </c>
      <c r="H634" s="141">
        <v>0.1</v>
      </c>
      <c r="I634" s="141">
        <v>0</v>
      </c>
      <c r="J634" s="141">
        <v>1.7</v>
      </c>
      <c r="K634" s="141">
        <v>15</v>
      </c>
      <c r="L634" s="141">
        <v>3</v>
      </c>
      <c r="M634" s="149">
        <v>0.6</v>
      </c>
    </row>
    <row r="635" spans="1:13" x14ac:dyDescent="0.15">
      <c r="A635" s="105">
        <f t="shared" si="140"/>
        <v>45320</v>
      </c>
      <c r="B635" s="147" t="s">
        <v>354</v>
      </c>
      <c r="C635" s="204"/>
      <c r="D635" s="108"/>
      <c r="E635" s="129"/>
      <c r="F635" s="129"/>
      <c r="G635" s="141"/>
      <c r="H635" s="141"/>
      <c r="I635" s="141"/>
      <c r="J635" s="141"/>
      <c r="K635" s="141"/>
      <c r="L635" s="141"/>
      <c r="M635" s="149"/>
    </row>
    <row r="636" spans="1:13" x14ac:dyDescent="0.15">
      <c r="A636" s="105">
        <v>45320</v>
      </c>
      <c r="B636" s="147" t="s">
        <v>351</v>
      </c>
      <c r="C636" s="204" t="s">
        <v>352</v>
      </c>
      <c r="D636" s="108" t="s">
        <v>334</v>
      </c>
      <c r="E636" s="129">
        <v>30</v>
      </c>
      <c r="F636" s="129" t="s">
        <v>355</v>
      </c>
      <c r="G636" s="141">
        <v>31</v>
      </c>
      <c r="H636" s="141">
        <v>0.9</v>
      </c>
      <c r="I636" s="141">
        <v>2</v>
      </c>
      <c r="J636" s="141">
        <v>2.6</v>
      </c>
      <c r="K636" s="141">
        <v>76</v>
      </c>
      <c r="L636" s="141">
        <v>10</v>
      </c>
      <c r="M636" s="149">
        <v>0.3</v>
      </c>
    </row>
    <row r="637" spans="1:13" x14ac:dyDescent="0.15">
      <c r="A637" s="105">
        <v>45320</v>
      </c>
      <c r="B637" s="147"/>
      <c r="C637" s="204" t="s">
        <v>353</v>
      </c>
      <c r="D637" s="108" t="s">
        <v>289</v>
      </c>
      <c r="E637" s="129">
        <v>0</v>
      </c>
      <c r="F637" s="129" t="s">
        <v>355</v>
      </c>
      <c r="G637" s="141">
        <v>0</v>
      </c>
      <c r="H637" s="141">
        <v>0</v>
      </c>
      <c r="I637" s="141">
        <v>0</v>
      </c>
      <c r="J637" s="141">
        <v>0</v>
      </c>
      <c r="K637" s="141">
        <v>0</v>
      </c>
      <c r="L637" s="141">
        <v>0</v>
      </c>
      <c r="M637" s="149">
        <v>0</v>
      </c>
    </row>
    <row r="638" spans="1:13" ht="14.25" thickBot="1" x14ac:dyDescent="0.2">
      <c r="A638" s="112">
        <f t="shared" si="140"/>
        <v>45320</v>
      </c>
      <c r="B638" s="154"/>
      <c r="C638" s="114"/>
      <c r="D638" s="115"/>
      <c r="E638" s="205"/>
      <c r="F638" s="205"/>
      <c r="G638" s="157">
        <f>SUM(G630:G637)</f>
        <v>247</v>
      </c>
      <c r="H638" s="157">
        <f t="shared" ref="H638:M638" si="143">SUM(H630:H637)</f>
        <v>7.3</v>
      </c>
      <c r="I638" s="157">
        <f t="shared" si="143"/>
        <v>11.5</v>
      </c>
      <c r="J638" s="157">
        <f t="shared" si="143"/>
        <v>28.599999999999998</v>
      </c>
      <c r="K638" s="157">
        <f t="shared" si="143"/>
        <v>364</v>
      </c>
      <c r="L638" s="157">
        <f t="shared" si="143"/>
        <v>61</v>
      </c>
      <c r="M638" s="158">
        <f t="shared" si="143"/>
        <v>2.2999999999999998</v>
      </c>
    </row>
    <row r="639" spans="1:13" ht="14.25" thickBot="1" x14ac:dyDescent="0.2">
      <c r="A639" s="191"/>
      <c r="B639" s="180"/>
      <c r="C639" s="181"/>
      <c r="D639" s="182"/>
      <c r="E639" s="183"/>
      <c r="F639" s="183"/>
      <c r="G639" s="164">
        <f t="shared" ref="G639:M639" si="144">G629+(G638*1.3)</f>
        <v>607.1</v>
      </c>
      <c r="H639" s="164">
        <f t="shared" si="144"/>
        <v>13.79</v>
      </c>
      <c r="I639" s="164">
        <f t="shared" si="144"/>
        <v>15.450000000000001</v>
      </c>
      <c r="J639" s="164">
        <f t="shared" si="144"/>
        <v>100.28</v>
      </c>
      <c r="K639" s="164">
        <f t="shared" si="144"/>
        <v>522.20000000000005</v>
      </c>
      <c r="L639" s="164">
        <f t="shared" si="144"/>
        <v>84.3</v>
      </c>
      <c r="M639" s="165">
        <f t="shared" si="144"/>
        <v>2.9899999999999998</v>
      </c>
    </row>
    <row r="640" spans="1:13" x14ac:dyDescent="0.15">
      <c r="A640" s="128">
        <f>A638+1</f>
        <v>45321</v>
      </c>
      <c r="B640" s="177"/>
      <c r="C640" s="206"/>
      <c r="D640" s="179" t="s">
        <v>389</v>
      </c>
      <c r="E640" s="120">
        <v>170</v>
      </c>
      <c r="F640" s="120" t="s">
        <v>355</v>
      </c>
      <c r="G640" s="144">
        <v>286</v>
      </c>
      <c r="H640" s="144">
        <v>4.3</v>
      </c>
      <c r="I640" s="144">
        <v>0.5</v>
      </c>
      <c r="J640" s="144">
        <v>63.1</v>
      </c>
      <c r="K640" s="144">
        <v>49</v>
      </c>
      <c r="L640" s="144">
        <v>5</v>
      </c>
      <c r="M640" s="145"/>
    </row>
    <row r="641" spans="1:13" x14ac:dyDescent="0.15">
      <c r="A641" s="99">
        <v>45321</v>
      </c>
      <c r="B641" s="147"/>
      <c r="C641" s="202" t="s">
        <v>343</v>
      </c>
      <c r="D641" s="102" t="s">
        <v>259</v>
      </c>
      <c r="E641" s="203">
        <v>1</v>
      </c>
      <c r="F641" s="203" t="s">
        <v>393</v>
      </c>
      <c r="G641" s="141">
        <v>150</v>
      </c>
      <c r="H641" s="141">
        <v>7.5</v>
      </c>
      <c r="I641" s="141">
        <v>11</v>
      </c>
      <c r="J641" s="141">
        <v>3.6</v>
      </c>
      <c r="K641" s="141">
        <v>127</v>
      </c>
      <c r="L641" s="141">
        <v>3</v>
      </c>
      <c r="M641" s="149">
        <v>0.9</v>
      </c>
    </row>
    <row r="642" spans="1:13" x14ac:dyDescent="0.15">
      <c r="A642" s="99">
        <v>45321</v>
      </c>
      <c r="B642" s="150">
        <f>A641</f>
        <v>45321</v>
      </c>
      <c r="C642" s="204" t="s">
        <v>344</v>
      </c>
      <c r="D642" s="108" t="s">
        <v>260</v>
      </c>
      <c r="E642" s="129">
        <v>10</v>
      </c>
      <c r="F642" s="129" t="s">
        <v>355</v>
      </c>
      <c r="G642" s="141">
        <v>7</v>
      </c>
      <c r="H642" s="141">
        <v>0.3</v>
      </c>
      <c r="I642" s="141">
        <v>0.4</v>
      </c>
      <c r="J642" s="141">
        <v>0.5</v>
      </c>
      <c r="K642" s="141">
        <v>23</v>
      </c>
      <c r="L642" s="141">
        <v>8</v>
      </c>
      <c r="M642" s="149">
        <v>0.1</v>
      </c>
    </row>
    <row r="643" spans="1:13" x14ac:dyDescent="0.15">
      <c r="A643" s="99">
        <v>45321</v>
      </c>
      <c r="B643" s="147" t="s">
        <v>345</v>
      </c>
      <c r="C643" s="204" t="s">
        <v>346</v>
      </c>
      <c r="D643" s="108" t="s">
        <v>261</v>
      </c>
      <c r="E643" s="129">
        <v>30</v>
      </c>
      <c r="F643" s="129" t="s">
        <v>355</v>
      </c>
      <c r="G643" s="141">
        <v>42</v>
      </c>
      <c r="H643" s="141">
        <v>1.6</v>
      </c>
      <c r="I643" s="141">
        <v>2.1</v>
      </c>
      <c r="J643" s="141">
        <v>4.4000000000000004</v>
      </c>
      <c r="K643" s="141">
        <v>54</v>
      </c>
      <c r="L643" s="141">
        <v>1</v>
      </c>
      <c r="M643" s="149">
        <v>0.3</v>
      </c>
    </row>
    <row r="644" spans="1:13" x14ac:dyDescent="0.15">
      <c r="A644" s="99">
        <v>45321</v>
      </c>
      <c r="B644" s="147" t="s">
        <v>347</v>
      </c>
      <c r="C644" s="204" t="s">
        <v>348</v>
      </c>
      <c r="D644" s="108" t="s">
        <v>262</v>
      </c>
      <c r="E644" s="129">
        <v>45</v>
      </c>
      <c r="F644" s="129" t="s">
        <v>355</v>
      </c>
      <c r="G644" s="141">
        <v>40</v>
      </c>
      <c r="H644" s="141">
        <v>2.2999999999999998</v>
      </c>
      <c r="I644" s="141">
        <v>1.5</v>
      </c>
      <c r="J644" s="141">
        <v>4.0999999999999996</v>
      </c>
      <c r="K644" s="141">
        <v>78</v>
      </c>
      <c r="L644" s="141">
        <v>7</v>
      </c>
      <c r="M644" s="149">
        <v>0.4</v>
      </c>
    </row>
    <row r="645" spans="1:13" x14ac:dyDescent="0.15">
      <c r="A645" s="99">
        <v>45321</v>
      </c>
      <c r="B645" s="147"/>
      <c r="C645" s="204" t="s">
        <v>349</v>
      </c>
      <c r="D645" s="108" t="s">
        <v>263</v>
      </c>
      <c r="E645" s="129">
        <v>15</v>
      </c>
      <c r="F645" s="129" t="s">
        <v>355</v>
      </c>
      <c r="G645" s="141">
        <v>21</v>
      </c>
      <c r="H645" s="141">
        <v>0.7</v>
      </c>
      <c r="I645" s="141">
        <v>0.3</v>
      </c>
      <c r="J645" s="141">
        <v>3.7</v>
      </c>
      <c r="K645" s="141">
        <v>0</v>
      </c>
      <c r="L645" s="141">
        <v>0</v>
      </c>
      <c r="M645" s="149">
        <v>0.7</v>
      </c>
    </row>
    <row r="646" spans="1:13" x14ac:dyDescent="0.15">
      <c r="A646" s="99">
        <f t="shared" ref="A646:A660" si="145">A645</f>
        <v>45321</v>
      </c>
      <c r="B646" s="147" t="s">
        <v>350</v>
      </c>
      <c r="C646" s="204"/>
      <c r="D646" s="108"/>
      <c r="E646" s="129"/>
      <c r="F646" s="129"/>
      <c r="G646" s="141"/>
      <c r="H646" s="141"/>
      <c r="I646" s="141"/>
      <c r="J646" s="141"/>
      <c r="K646" s="141"/>
      <c r="L646" s="141"/>
      <c r="M646" s="149"/>
    </row>
    <row r="647" spans="1:13" x14ac:dyDescent="0.15">
      <c r="A647" s="99">
        <v>45321</v>
      </c>
      <c r="B647" s="147" t="s">
        <v>351</v>
      </c>
      <c r="C647" s="204" t="s">
        <v>352</v>
      </c>
      <c r="D647" s="108" t="s">
        <v>335</v>
      </c>
      <c r="E647" s="129">
        <v>30</v>
      </c>
      <c r="F647" s="129" t="s">
        <v>355</v>
      </c>
      <c r="G647" s="141">
        <v>25</v>
      </c>
      <c r="H647" s="141">
        <v>0.7</v>
      </c>
      <c r="I647" s="141">
        <v>0</v>
      </c>
      <c r="J647" s="141">
        <v>5.4</v>
      </c>
      <c r="K647" s="141">
        <v>95</v>
      </c>
      <c r="L647" s="141">
        <v>5</v>
      </c>
      <c r="M647" s="149">
        <v>0.3</v>
      </c>
    </row>
    <row r="648" spans="1:13" x14ac:dyDescent="0.15">
      <c r="A648" s="99">
        <f t="shared" si="145"/>
        <v>45321</v>
      </c>
      <c r="B648" s="147"/>
      <c r="C648" s="204" t="s">
        <v>353</v>
      </c>
      <c r="D648" s="108"/>
      <c r="E648" s="129"/>
      <c r="F648" s="129"/>
      <c r="G648" s="141"/>
      <c r="H648" s="141"/>
      <c r="I648" s="141"/>
      <c r="J648" s="141"/>
      <c r="K648" s="141"/>
      <c r="L648" s="141"/>
      <c r="M648" s="149"/>
    </row>
    <row r="649" spans="1:13" ht="14.25" thickBot="1" x14ac:dyDescent="0.2">
      <c r="A649" s="207">
        <f t="shared" si="145"/>
        <v>45321</v>
      </c>
      <c r="B649" s="154"/>
      <c r="C649" s="114"/>
      <c r="D649" s="115"/>
      <c r="E649" s="205"/>
      <c r="F649" s="205"/>
      <c r="G649" s="157">
        <f>SUM(G641:G648)</f>
        <v>285</v>
      </c>
      <c r="H649" s="157">
        <f t="shared" ref="H649:M649" si="146">SUM(H641:H648)</f>
        <v>13.099999999999998</v>
      </c>
      <c r="I649" s="157">
        <f t="shared" si="146"/>
        <v>15.3</v>
      </c>
      <c r="J649" s="157">
        <f t="shared" si="146"/>
        <v>21.700000000000003</v>
      </c>
      <c r="K649" s="157">
        <f t="shared" si="146"/>
        <v>377</v>
      </c>
      <c r="L649" s="157">
        <f t="shared" si="146"/>
        <v>24</v>
      </c>
      <c r="M649" s="158">
        <f t="shared" si="146"/>
        <v>2.7</v>
      </c>
    </row>
    <row r="650" spans="1:13" ht="14.25" thickBot="1" x14ac:dyDescent="0.2">
      <c r="A650" s="199"/>
      <c r="B650" s="180"/>
      <c r="C650" s="181"/>
      <c r="D650" s="182"/>
      <c r="E650" s="183"/>
      <c r="F650" s="183"/>
      <c r="G650" s="164">
        <f t="shared" ref="G650:M650" si="147">G640+(G649*1.3)</f>
        <v>656.5</v>
      </c>
      <c r="H650" s="164">
        <f t="shared" si="147"/>
        <v>21.33</v>
      </c>
      <c r="I650" s="164">
        <f t="shared" si="147"/>
        <v>20.39</v>
      </c>
      <c r="J650" s="164">
        <f t="shared" si="147"/>
        <v>91.31</v>
      </c>
      <c r="K650" s="164">
        <f t="shared" si="147"/>
        <v>539.1</v>
      </c>
      <c r="L650" s="164">
        <f t="shared" si="147"/>
        <v>36.200000000000003</v>
      </c>
      <c r="M650" s="165">
        <f t="shared" si="147"/>
        <v>3.5100000000000002</v>
      </c>
    </row>
    <row r="651" spans="1:13" x14ac:dyDescent="0.15">
      <c r="A651" s="128">
        <f>A649</f>
        <v>45321</v>
      </c>
      <c r="B651" s="177"/>
      <c r="C651" s="206"/>
      <c r="D651" s="179" t="s">
        <v>389</v>
      </c>
      <c r="E651" s="120">
        <v>170</v>
      </c>
      <c r="F651" s="120" t="s">
        <v>355</v>
      </c>
      <c r="G651" s="144">
        <v>286</v>
      </c>
      <c r="H651" s="144">
        <v>4.3</v>
      </c>
      <c r="I651" s="144">
        <v>0.5</v>
      </c>
      <c r="J651" s="144">
        <v>63.1</v>
      </c>
      <c r="K651" s="144">
        <v>49</v>
      </c>
      <c r="L651" s="144">
        <v>5</v>
      </c>
      <c r="M651" s="145"/>
    </row>
    <row r="652" spans="1:13" x14ac:dyDescent="0.15">
      <c r="A652" s="99">
        <v>45321</v>
      </c>
      <c r="B652" s="147"/>
      <c r="C652" s="202" t="s">
        <v>343</v>
      </c>
      <c r="D652" s="102" t="s">
        <v>264</v>
      </c>
      <c r="E652" s="203">
        <v>1</v>
      </c>
      <c r="F652" s="203" t="s">
        <v>394</v>
      </c>
      <c r="G652" s="141">
        <v>127</v>
      </c>
      <c r="H652" s="141">
        <v>9.1</v>
      </c>
      <c r="I652" s="141">
        <v>6.7</v>
      </c>
      <c r="J652" s="141">
        <v>8.1999999999999993</v>
      </c>
      <c r="K652" s="141">
        <v>198</v>
      </c>
      <c r="L652" s="141">
        <v>18</v>
      </c>
      <c r="M652" s="149">
        <v>0.8</v>
      </c>
    </row>
    <row r="653" spans="1:13" x14ac:dyDescent="0.15">
      <c r="A653" s="99">
        <f t="shared" si="145"/>
        <v>45321</v>
      </c>
      <c r="B653" s="150">
        <f>B642</f>
        <v>45321</v>
      </c>
      <c r="C653" s="204" t="s">
        <v>344</v>
      </c>
      <c r="D653" s="108"/>
      <c r="E653" s="129"/>
      <c r="F653" s="129"/>
      <c r="G653" s="141"/>
      <c r="H653" s="141"/>
      <c r="I653" s="141"/>
      <c r="J653" s="141"/>
      <c r="K653" s="141"/>
      <c r="L653" s="141"/>
      <c r="M653" s="149"/>
    </row>
    <row r="654" spans="1:13" x14ac:dyDescent="0.15">
      <c r="A654" s="99">
        <v>45321</v>
      </c>
      <c r="B654" s="147" t="s">
        <v>345</v>
      </c>
      <c r="C654" s="204" t="s">
        <v>346</v>
      </c>
      <c r="D654" s="108" t="s">
        <v>265</v>
      </c>
      <c r="E654" s="129">
        <v>30</v>
      </c>
      <c r="F654" s="129" t="s">
        <v>355</v>
      </c>
      <c r="G654" s="141">
        <v>35</v>
      </c>
      <c r="H654" s="141">
        <v>0.7</v>
      </c>
      <c r="I654" s="141">
        <v>1</v>
      </c>
      <c r="J654" s="141">
        <v>5.9</v>
      </c>
      <c r="K654" s="141">
        <v>20</v>
      </c>
      <c r="L654" s="141">
        <v>8</v>
      </c>
      <c r="M654" s="149">
        <v>0.6</v>
      </c>
    </row>
    <row r="655" spans="1:13" x14ac:dyDescent="0.15">
      <c r="A655" s="99">
        <f t="shared" si="145"/>
        <v>45321</v>
      </c>
      <c r="B655" s="147" t="s">
        <v>347</v>
      </c>
      <c r="C655" s="204" t="s">
        <v>348</v>
      </c>
      <c r="D655" s="108"/>
      <c r="E655" s="129"/>
      <c r="F655" s="129"/>
      <c r="G655" s="141"/>
      <c r="H655" s="141"/>
      <c r="I655" s="141"/>
      <c r="J655" s="141"/>
      <c r="K655" s="141"/>
      <c r="L655" s="141"/>
      <c r="M655" s="149"/>
    </row>
    <row r="656" spans="1:13" x14ac:dyDescent="0.15">
      <c r="A656" s="99">
        <v>45321</v>
      </c>
      <c r="B656" s="147"/>
      <c r="C656" s="204" t="s">
        <v>349</v>
      </c>
      <c r="D656" s="108" t="s">
        <v>266</v>
      </c>
      <c r="E656" s="129">
        <v>15</v>
      </c>
      <c r="F656" s="129" t="s">
        <v>355</v>
      </c>
      <c r="G656" s="141">
        <v>8</v>
      </c>
      <c r="H656" s="141">
        <v>0.4</v>
      </c>
      <c r="I656" s="141">
        <v>0.4</v>
      </c>
      <c r="J656" s="141">
        <v>0.8</v>
      </c>
      <c r="K656" s="141">
        <v>22</v>
      </c>
      <c r="L656" s="141">
        <v>8</v>
      </c>
      <c r="M656" s="149">
        <v>0.1</v>
      </c>
    </row>
    <row r="657" spans="1:13" x14ac:dyDescent="0.15">
      <c r="A657" s="99">
        <f t="shared" si="145"/>
        <v>45321</v>
      </c>
      <c r="B657" s="147" t="s">
        <v>354</v>
      </c>
      <c r="C657" s="204"/>
      <c r="D657" s="108"/>
      <c r="E657" s="129"/>
      <c r="F657" s="129"/>
      <c r="G657" s="141"/>
      <c r="H657" s="141"/>
      <c r="I657" s="141"/>
      <c r="J657" s="141"/>
      <c r="K657" s="141"/>
      <c r="L657" s="141"/>
      <c r="M657" s="149"/>
    </row>
    <row r="658" spans="1:13" x14ac:dyDescent="0.15">
      <c r="A658" s="99">
        <v>45321</v>
      </c>
      <c r="B658" s="147" t="s">
        <v>351</v>
      </c>
      <c r="C658" s="204" t="s">
        <v>352</v>
      </c>
      <c r="D658" s="208" t="s">
        <v>336</v>
      </c>
      <c r="E658" s="209">
        <v>30</v>
      </c>
      <c r="F658" s="129" t="s">
        <v>355</v>
      </c>
      <c r="G658" s="141">
        <v>14</v>
      </c>
      <c r="H658" s="141">
        <v>0.8</v>
      </c>
      <c r="I658" s="141">
        <v>0.2</v>
      </c>
      <c r="J658" s="141">
        <v>2.2999999999999998</v>
      </c>
      <c r="K658" s="141">
        <v>53</v>
      </c>
      <c r="L658" s="141">
        <v>5</v>
      </c>
      <c r="M658" s="149">
        <v>0.2</v>
      </c>
    </row>
    <row r="659" spans="1:13" x14ac:dyDescent="0.15">
      <c r="A659" s="99">
        <f t="shared" si="145"/>
        <v>45321</v>
      </c>
      <c r="B659" s="147"/>
      <c r="C659" s="204" t="s">
        <v>353</v>
      </c>
      <c r="D659" s="108"/>
      <c r="E659" s="129"/>
      <c r="F659" s="129"/>
      <c r="G659" s="141"/>
      <c r="H659" s="141"/>
      <c r="I659" s="141"/>
      <c r="J659" s="141"/>
      <c r="K659" s="141"/>
      <c r="L659" s="141"/>
      <c r="M659" s="149"/>
    </row>
    <row r="660" spans="1:13" ht="14.25" thickBot="1" x14ac:dyDescent="0.2">
      <c r="A660" s="207">
        <f t="shared" si="145"/>
        <v>45321</v>
      </c>
      <c r="B660" s="154"/>
      <c r="C660" s="114"/>
      <c r="D660" s="115">
        <v>0</v>
      </c>
      <c r="E660" s="205">
        <v>0</v>
      </c>
      <c r="F660" s="205">
        <v>0</v>
      </c>
      <c r="G660" s="157">
        <f>SUM(G652:G659)</f>
        <v>184</v>
      </c>
      <c r="H660" s="157">
        <f t="shared" ref="H660:M660" si="148">SUM(H652:H659)</f>
        <v>11</v>
      </c>
      <c r="I660" s="157">
        <f t="shared" si="148"/>
        <v>8.2999999999999989</v>
      </c>
      <c r="J660" s="157">
        <f t="shared" si="148"/>
        <v>17.2</v>
      </c>
      <c r="K660" s="157">
        <f t="shared" si="148"/>
        <v>293</v>
      </c>
      <c r="L660" s="157">
        <f t="shared" si="148"/>
        <v>39</v>
      </c>
      <c r="M660" s="158">
        <f t="shared" si="148"/>
        <v>1.7</v>
      </c>
    </row>
    <row r="661" spans="1:13" ht="14.25" thickBot="1" x14ac:dyDescent="0.2">
      <c r="A661" s="191"/>
      <c r="B661" s="180"/>
      <c r="C661" s="181"/>
      <c r="D661" s="182"/>
      <c r="E661" s="183"/>
      <c r="F661" s="183"/>
      <c r="G661" s="164">
        <f t="shared" ref="G661:M661" si="149">G651+(G660*1.3)</f>
        <v>525.20000000000005</v>
      </c>
      <c r="H661" s="164">
        <f t="shared" si="149"/>
        <v>18.600000000000001</v>
      </c>
      <c r="I661" s="164">
        <f t="shared" si="149"/>
        <v>11.29</v>
      </c>
      <c r="J661" s="164">
        <f t="shared" si="149"/>
        <v>85.460000000000008</v>
      </c>
      <c r="K661" s="164">
        <f t="shared" si="149"/>
        <v>429.90000000000003</v>
      </c>
      <c r="L661" s="164">
        <f t="shared" si="149"/>
        <v>55.7</v>
      </c>
      <c r="M661" s="165">
        <f t="shared" si="149"/>
        <v>2.21</v>
      </c>
    </row>
    <row r="662" spans="1:13" x14ac:dyDescent="0.15">
      <c r="A662" s="128">
        <f>A660+1</f>
        <v>45322</v>
      </c>
      <c r="B662" s="177"/>
      <c r="C662" s="206"/>
      <c r="D662" s="179" t="s">
        <v>389</v>
      </c>
      <c r="E662" s="120">
        <v>170</v>
      </c>
      <c r="F662" s="120" t="s">
        <v>355</v>
      </c>
      <c r="G662" s="144">
        <v>286</v>
      </c>
      <c r="H662" s="144">
        <v>4.3</v>
      </c>
      <c r="I662" s="144">
        <v>0.5</v>
      </c>
      <c r="J662" s="144">
        <v>63.1</v>
      </c>
      <c r="K662" s="144">
        <v>49</v>
      </c>
      <c r="L662" s="144">
        <v>5</v>
      </c>
      <c r="M662" s="145"/>
    </row>
    <row r="663" spans="1:13" x14ac:dyDescent="0.15">
      <c r="A663" s="99">
        <v>45322</v>
      </c>
      <c r="B663" s="147"/>
      <c r="C663" s="202" t="s">
        <v>343</v>
      </c>
      <c r="D663" s="102" t="s">
        <v>267</v>
      </c>
      <c r="E663" s="210">
        <v>60</v>
      </c>
      <c r="F663" s="211" t="s">
        <v>355</v>
      </c>
      <c r="G663" s="141">
        <v>68</v>
      </c>
      <c r="H663" s="141">
        <v>4.0999999999999996</v>
      </c>
      <c r="I663" s="141">
        <v>3.5</v>
      </c>
      <c r="J663" s="141">
        <v>5</v>
      </c>
      <c r="K663" s="141">
        <v>102</v>
      </c>
      <c r="L663" s="141">
        <v>5</v>
      </c>
      <c r="M663" s="149">
        <v>0.8</v>
      </c>
    </row>
    <row r="664" spans="1:13" x14ac:dyDescent="0.15">
      <c r="A664" s="99">
        <f>A663</f>
        <v>45322</v>
      </c>
      <c r="B664" s="150">
        <f>A663</f>
        <v>45322</v>
      </c>
      <c r="C664" s="204" t="s">
        <v>344</v>
      </c>
      <c r="D664" s="108"/>
      <c r="E664" s="212"/>
      <c r="F664" s="213"/>
      <c r="G664" s="141"/>
      <c r="H664" s="141"/>
      <c r="I664" s="141"/>
      <c r="J664" s="141"/>
      <c r="K664" s="141"/>
      <c r="L664" s="141"/>
      <c r="M664" s="149"/>
    </row>
    <row r="665" spans="1:13" x14ac:dyDescent="0.15">
      <c r="A665" s="99">
        <v>45322</v>
      </c>
      <c r="B665" s="147" t="s">
        <v>345</v>
      </c>
      <c r="C665" s="204" t="s">
        <v>346</v>
      </c>
      <c r="D665" s="108" t="s">
        <v>268</v>
      </c>
      <c r="E665" s="209">
        <v>30</v>
      </c>
      <c r="F665" s="214" t="s">
        <v>355</v>
      </c>
      <c r="G665" s="141">
        <v>34</v>
      </c>
      <c r="H665" s="141">
        <v>2.5</v>
      </c>
      <c r="I665" s="141">
        <v>1.5</v>
      </c>
      <c r="J665" s="141">
        <v>2.5</v>
      </c>
      <c r="K665" s="141">
        <v>65</v>
      </c>
      <c r="L665" s="141">
        <v>16</v>
      </c>
      <c r="M665" s="149">
        <v>0.3</v>
      </c>
    </row>
    <row r="666" spans="1:13" x14ac:dyDescent="0.15">
      <c r="A666" s="99">
        <v>45322</v>
      </c>
      <c r="B666" s="147" t="s">
        <v>347</v>
      </c>
      <c r="C666" s="204" t="s">
        <v>348</v>
      </c>
      <c r="D666" s="108" t="s">
        <v>269</v>
      </c>
      <c r="E666" s="212">
        <v>45</v>
      </c>
      <c r="F666" s="213" t="s">
        <v>355</v>
      </c>
      <c r="G666" s="141">
        <v>36</v>
      </c>
      <c r="H666" s="141">
        <v>1.8</v>
      </c>
      <c r="I666" s="141">
        <v>0.6</v>
      </c>
      <c r="J666" s="141">
        <v>6.1</v>
      </c>
      <c r="K666" s="141">
        <v>102</v>
      </c>
      <c r="L666" s="141">
        <v>4</v>
      </c>
      <c r="M666" s="149">
        <v>0.3</v>
      </c>
    </row>
    <row r="667" spans="1:13" x14ac:dyDescent="0.15">
      <c r="A667" s="99">
        <v>45322</v>
      </c>
      <c r="B667" s="147"/>
      <c r="C667" s="204" t="s">
        <v>349</v>
      </c>
      <c r="D667" s="108" t="s">
        <v>270</v>
      </c>
      <c r="E667" s="209">
        <v>15</v>
      </c>
      <c r="F667" s="214" t="s">
        <v>355</v>
      </c>
      <c r="G667" s="141">
        <v>8</v>
      </c>
      <c r="H667" s="141">
        <v>0.6</v>
      </c>
      <c r="I667" s="141">
        <v>0.2</v>
      </c>
      <c r="J667" s="141">
        <v>1.1000000000000001</v>
      </c>
      <c r="K667" s="141">
        <v>19</v>
      </c>
      <c r="L667" s="141">
        <v>17</v>
      </c>
      <c r="M667" s="149">
        <v>0.2</v>
      </c>
    </row>
    <row r="668" spans="1:13" x14ac:dyDescent="0.15">
      <c r="A668" s="99">
        <f t="shared" ref="A668:A682" si="150">A667</f>
        <v>45322</v>
      </c>
      <c r="B668" s="147" t="s">
        <v>350</v>
      </c>
      <c r="C668" s="204"/>
      <c r="D668" s="108"/>
      <c r="E668" s="212"/>
      <c r="F668" s="213"/>
      <c r="G668" s="141"/>
      <c r="H668" s="141"/>
      <c r="I668" s="141"/>
      <c r="J668" s="141"/>
      <c r="K668" s="141"/>
      <c r="L668" s="141"/>
      <c r="M668" s="149"/>
    </row>
    <row r="669" spans="1:13" x14ac:dyDescent="0.15">
      <c r="A669" s="99">
        <v>45322</v>
      </c>
      <c r="B669" s="147" t="s">
        <v>351</v>
      </c>
      <c r="C669" s="204" t="s">
        <v>352</v>
      </c>
      <c r="D669" s="108" t="s">
        <v>337</v>
      </c>
      <c r="E669" s="209">
        <v>30</v>
      </c>
      <c r="F669" s="214" t="s">
        <v>355</v>
      </c>
      <c r="G669" s="141">
        <v>9</v>
      </c>
      <c r="H669" s="141">
        <v>0.2</v>
      </c>
      <c r="I669" s="141">
        <v>0</v>
      </c>
      <c r="J669" s="141">
        <v>2</v>
      </c>
      <c r="K669" s="141">
        <v>65</v>
      </c>
      <c r="L669" s="141">
        <v>7</v>
      </c>
      <c r="M669" s="149">
        <v>0.2</v>
      </c>
    </row>
    <row r="670" spans="1:13" x14ac:dyDescent="0.15">
      <c r="A670" s="99">
        <f t="shared" si="150"/>
        <v>45322</v>
      </c>
      <c r="B670" s="147"/>
      <c r="C670" s="204" t="s">
        <v>353</v>
      </c>
      <c r="D670" s="108"/>
      <c r="E670" s="210"/>
      <c r="F670" s="211"/>
      <c r="G670" s="141"/>
      <c r="H670" s="141"/>
      <c r="I670" s="141"/>
      <c r="J670" s="141"/>
      <c r="K670" s="141"/>
      <c r="L670" s="141"/>
      <c r="M670" s="149"/>
    </row>
    <row r="671" spans="1:13" ht="14.25" thickBot="1" x14ac:dyDescent="0.2">
      <c r="A671" s="207">
        <f t="shared" si="150"/>
        <v>45322</v>
      </c>
      <c r="B671" s="154"/>
      <c r="C671" s="114"/>
      <c r="D671" s="115"/>
      <c r="E671" s="215"/>
      <c r="F671" s="215"/>
      <c r="G671" s="157">
        <f>SUM(G663:G670)</f>
        <v>155</v>
      </c>
      <c r="H671" s="157">
        <f t="shared" ref="H671:M671" si="151">SUM(H663:H670)</f>
        <v>9.1999999999999993</v>
      </c>
      <c r="I671" s="157">
        <f t="shared" si="151"/>
        <v>5.8</v>
      </c>
      <c r="J671" s="157">
        <f t="shared" si="151"/>
        <v>16.7</v>
      </c>
      <c r="K671" s="157">
        <f t="shared" si="151"/>
        <v>353</v>
      </c>
      <c r="L671" s="157">
        <f t="shared" si="151"/>
        <v>49</v>
      </c>
      <c r="M671" s="158">
        <f t="shared" si="151"/>
        <v>1.8</v>
      </c>
    </row>
    <row r="672" spans="1:13" ht="14.25" thickBot="1" x14ac:dyDescent="0.2">
      <c r="A672" s="199"/>
      <c r="B672" s="180"/>
      <c r="C672" s="181"/>
      <c r="D672" s="182"/>
      <c r="E672" s="183"/>
      <c r="F672" s="183"/>
      <c r="G672" s="164">
        <f t="shared" ref="G672:M672" si="152">G662+(G671*1.3)</f>
        <v>487.5</v>
      </c>
      <c r="H672" s="164">
        <f t="shared" si="152"/>
        <v>16.259999999999998</v>
      </c>
      <c r="I672" s="164">
        <f t="shared" si="152"/>
        <v>8.0399999999999991</v>
      </c>
      <c r="J672" s="164">
        <f t="shared" si="152"/>
        <v>84.81</v>
      </c>
      <c r="K672" s="164">
        <f t="shared" si="152"/>
        <v>507.90000000000003</v>
      </c>
      <c r="L672" s="164">
        <f t="shared" si="152"/>
        <v>68.7</v>
      </c>
      <c r="M672" s="165">
        <f t="shared" si="152"/>
        <v>2.3400000000000003</v>
      </c>
    </row>
    <row r="673" spans="1:13" x14ac:dyDescent="0.15">
      <c r="A673" s="128">
        <f>A671</f>
        <v>45322</v>
      </c>
      <c r="B673" s="177"/>
      <c r="C673" s="206"/>
      <c r="D673" s="179" t="s">
        <v>389</v>
      </c>
      <c r="E673" s="120">
        <v>170</v>
      </c>
      <c r="F673" s="120" t="s">
        <v>355</v>
      </c>
      <c r="G673" s="144">
        <v>286</v>
      </c>
      <c r="H673" s="144">
        <v>4.3</v>
      </c>
      <c r="I673" s="144">
        <v>0.5</v>
      </c>
      <c r="J673" s="144">
        <v>63.1</v>
      </c>
      <c r="K673" s="144">
        <v>49</v>
      </c>
      <c r="L673" s="144">
        <v>5</v>
      </c>
      <c r="M673" s="145"/>
    </row>
    <row r="674" spans="1:13" x14ac:dyDescent="0.15">
      <c r="A674" s="99">
        <v>45322</v>
      </c>
      <c r="B674" s="147"/>
      <c r="C674" s="202" t="s">
        <v>343</v>
      </c>
      <c r="D674" s="102" t="s">
        <v>271</v>
      </c>
      <c r="E674" s="77">
        <v>1</v>
      </c>
      <c r="F674" s="77" t="s">
        <v>394</v>
      </c>
      <c r="G674" s="141">
        <v>66</v>
      </c>
      <c r="H674" s="141">
        <v>8.1999999999999993</v>
      </c>
      <c r="I674" s="141">
        <v>1.8</v>
      </c>
      <c r="J674" s="141">
        <v>3.5</v>
      </c>
      <c r="K674" s="141">
        <v>160</v>
      </c>
      <c r="L674" s="141">
        <v>28</v>
      </c>
      <c r="M674" s="149">
        <v>0.7</v>
      </c>
    </row>
    <row r="675" spans="1:13" x14ac:dyDescent="0.15">
      <c r="A675" s="99">
        <f t="shared" si="150"/>
        <v>45322</v>
      </c>
      <c r="B675" s="150">
        <f>B664</f>
        <v>45322</v>
      </c>
      <c r="C675" s="204" t="s">
        <v>344</v>
      </c>
      <c r="D675" s="108"/>
      <c r="E675" s="209"/>
      <c r="F675" s="214"/>
      <c r="G675" s="141"/>
      <c r="H675" s="141"/>
      <c r="I675" s="141"/>
      <c r="J675" s="141"/>
      <c r="K675" s="141"/>
      <c r="L675" s="141"/>
      <c r="M675" s="149"/>
    </row>
    <row r="676" spans="1:13" x14ac:dyDescent="0.15">
      <c r="A676" s="99">
        <v>45322</v>
      </c>
      <c r="B676" s="147" t="s">
        <v>345</v>
      </c>
      <c r="C676" s="204" t="s">
        <v>346</v>
      </c>
      <c r="D676" s="108" t="s">
        <v>272</v>
      </c>
      <c r="E676" s="77">
        <v>30</v>
      </c>
      <c r="F676" s="77" t="s">
        <v>355</v>
      </c>
      <c r="G676" s="141">
        <v>40</v>
      </c>
      <c r="H676" s="141">
        <v>1.7</v>
      </c>
      <c r="I676" s="141">
        <v>0.5</v>
      </c>
      <c r="J676" s="141">
        <v>7.7</v>
      </c>
      <c r="K676" s="141">
        <v>6</v>
      </c>
      <c r="L676" s="141">
        <v>12</v>
      </c>
      <c r="M676" s="149">
        <v>1.1000000000000001</v>
      </c>
    </row>
    <row r="677" spans="1:13" x14ac:dyDescent="0.15">
      <c r="A677" s="99">
        <v>45322</v>
      </c>
      <c r="B677" s="147" t="s">
        <v>347</v>
      </c>
      <c r="C677" s="204" t="s">
        <v>348</v>
      </c>
      <c r="D677" s="108" t="s">
        <v>273</v>
      </c>
      <c r="E677" s="209">
        <v>45</v>
      </c>
      <c r="F677" s="214" t="s">
        <v>355</v>
      </c>
      <c r="G677" s="141">
        <v>54</v>
      </c>
      <c r="H677" s="141">
        <v>3.9</v>
      </c>
      <c r="I677" s="141">
        <v>2.5</v>
      </c>
      <c r="J677" s="141">
        <v>3.6</v>
      </c>
      <c r="K677" s="141">
        <v>127</v>
      </c>
      <c r="L677" s="141">
        <v>23</v>
      </c>
      <c r="M677" s="149">
        <v>0.5</v>
      </c>
    </row>
    <row r="678" spans="1:13" x14ac:dyDescent="0.15">
      <c r="A678" s="99">
        <v>45322</v>
      </c>
      <c r="B678" s="147"/>
      <c r="C678" s="204" t="s">
        <v>349</v>
      </c>
      <c r="D678" s="108" t="s">
        <v>274</v>
      </c>
      <c r="E678" s="77">
        <v>15</v>
      </c>
      <c r="F678" s="77" t="s">
        <v>355</v>
      </c>
      <c r="G678" s="141">
        <v>23</v>
      </c>
      <c r="H678" s="141">
        <v>0.2</v>
      </c>
      <c r="I678" s="141">
        <v>0.7</v>
      </c>
      <c r="J678" s="141">
        <v>3.9</v>
      </c>
      <c r="K678" s="141">
        <v>59</v>
      </c>
      <c r="L678" s="141">
        <v>5</v>
      </c>
      <c r="M678" s="149">
        <v>0</v>
      </c>
    </row>
    <row r="679" spans="1:13" x14ac:dyDescent="0.15">
      <c r="A679" s="99">
        <f t="shared" si="150"/>
        <v>45322</v>
      </c>
      <c r="B679" s="147" t="s">
        <v>354</v>
      </c>
      <c r="C679" s="204"/>
      <c r="D679" s="108"/>
      <c r="E679" s="209"/>
      <c r="F679" s="214"/>
      <c r="G679" s="141"/>
      <c r="H679" s="141"/>
      <c r="I679" s="141"/>
      <c r="J679" s="141"/>
      <c r="K679" s="141"/>
      <c r="L679" s="141"/>
      <c r="M679" s="149"/>
    </row>
    <row r="680" spans="1:13" x14ac:dyDescent="0.15">
      <c r="A680" s="99">
        <v>45322</v>
      </c>
      <c r="B680" s="147" t="s">
        <v>351</v>
      </c>
      <c r="C680" s="204" t="s">
        <v>352</v>
      </c>
      <c r="D680" s="108" t="s">
        <v>338</v>
      </c>
      <c r="E680" s="77">
        <v>2</v>
      </c>
      <c r="F680" s="77" t="s">
        <v>392</v>
      </c>
      <c r="G680" s="141">
        <v>66</v>
      </c>
      <c r="H680" s="141">
        <v>2.1</v>
      </c>
      <c r="I680" s="141">
        <v>3.6</v>
      </c>
      <c r="J680" s="141">
        <v>5.8</v>
      </c>
      <c r="K680" s="141">
        <v>48</v>
      </c>
      <c r="L680" s="141">
        <v>14</v>
      </c>
      <c r="M680" s="149">
        <v>0.3</v>
      </c>
    </row>
    <row r="681" spans="1:13" x14ac:dyDescent="0.15">
      <c r="A681" s="99">
        <f t="shared" si="150"/>
        <v>45322</v>
      </c>
      <c r="B681" s="147"/>
      <c r="C681" s="204" t="s">
        <v>353</v>
      </c>
      <c r="D681" s="108"/>
      <c r="E681" s="209"/>
      <c r="F681" s="214"/>
      <c r="G681" s="141"/>
      <c r="H681" s="141"/>
      <c r="I681" s="141"/>
      <c r="J681" s="141"/>
      <c r="K681" s="141"/>
      <c r="L681" s="141"/>
      <c r="M681" s="149"/>
    </row>
    <row r="682" spans="1:13" ht="14.25" thickBot="1" x14ac:dyDescent="0.2">
      <c r="A682" s="207">
        <f t="shared" si="150"/>
        <v>45322</v>
      </c>
      <c r="B682" s="154"/>
      <c r="C682" s="114"/>
      <c r="D682" s="115"/>
      <c r="E682" s="215"/>
      <c r="F682" s="215"/>
      <c r="G682" s="157">
        <f>SUM(G674:G681)</f>
        <v>249</v>
      </c>
      <c r="H682" s="157">
        <f t="shared" ref="H682:M682" si="153">SUM(H674:H681)</f>
        <v>16.099999999999998</v>
      </c>
      <c r="I682" s="157">
        <f t="shared" si="153"/>
        <v>9.1</v>
      </c>
      <c r="J682" s="157">
        <f t="shared" si="153"/>
        <v>24.5</v>
      </c>
      <c r="K682" s="157">
        <f t="shared" si="153"/>
        <v>400</v>
      </c>
      <c r="L682" s="157">
        <f t="shared" si="153"/>
        <v>82</v>
      </c>
      <c r="M682" s="158">
        <f t="shared" si="153"/>
        <v>2.5999999999999996</v>
      </c>
    </row>
    <row r="683" spans="1:13" ht="14.25" thickBot="1" x14ac:dyDescent="0.2">
      <c r="A683" s="159"/>
      <c r="B683" s="160"/>
      <c r="C683" s="161"/>
      <c r="D683" s="162"/>
      <c r="E683" s="193"/>
      <c r="F683" s="193"/>
      <c r="G683" s="164">
        <f t="shared" ref="G683:M683" si="154">G673+(G682*1.3)</f>
        <v>609.70000000000005</v>
      </c>
      <c r="H683" s="164">
        <f t="shared" si="154"/>
        <v>25.23</v>
      </c>
      <c r="I683" s="164">
        <f t="shared" si="154"/>
        <v>12.33</v>
      </c>
      <c r="J683" s="164">
        <f t="shared" si="154"/>
        <v>94.95</v>
      </c>
      <c r="K683" s="164">
        <f t="shared" si="154"/>
        <v>569</v>
      </c>
      <c r="L683" s="164">
        <f t="shared" si="154"/>
        <v>111.60000000000001</v>
      </c>
      <c r="M683" s="165">
        <f t="shared" si="154"/>
        <v>3.3799999999999994</v>
      </c>
    </row>
  </sheetData>
  <phoneticPr fontId="3"/>
  <pageMargins left="0.7" right="0.7" top="0.75" bottom="0.75" header="0.3" footer="0.3"/>
  <pageSetup paperSize="9" scale="8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FBA6-FDAA-4CD7-AD6A-DCF5F1A3795F}">
  <sheetPr codeName="Sheet12">
    <pageSetUpPr fitToPage="1"/>
  </sheetPr>
  <dimension ref="A1:G565"/>
  <sheetViews>
    <sheetView view="pageBreakPreview" zoomScaleNormal="100" zoomScaleSheetLayoutView="100" workbookViewId="0"/>
  </sheetViews>
  <sheetFormatPr defaultColWidth="9" defaultRowHeight="13.5" x14ac:dyDescent="0.15"/>
  <cols>
    <col min="1" max="1" width="7.625" style="139" customWidth="1"/>
    <col min="2" max="2" width="4.125" style="139" customWidth="1"/>
    <col min="3" max="3" width="6.625" style="139" customWidth="1"/>
    <col min="4" max="4" width="21.125" style="139" customWidth="1"/>
    <col min="5" max="5" width="80.625" style="278" customWidth="1"/>
    <col min="6" max="6" width="30.625" style="278" customWidth="1"/>
    <col min="7" max="7" width="20.625" style="139" customWidth="1"/>
    <col min="8" max="16384" width="9" style="139"/>
  </cols>
  <sheetData>
    <row r="1" spans="1:7" ht="14.25" thickBot="1" x14ac:dyDescent="0.2">
      <c r="A1" s="217" t="s">
        <v>339</v>
      </c>
      <c r="B1" s="218"/>
      <c r="C1" s="219"/>
      <c r="D1" s="220" t="s">
        <v>340</v>
      </c>
      <c r="E1" s="221" t="s">
        <v>395</v>
      </c>
      <c r="F1" s="222" t="s">
        <v>921</v>
      </c>
      <c r="G1" s="223" t="s">
        <v>396</v>
      </c>
    </row>
    <row r="2" spans="1:7" ht="40.5" x14ac:dyDescent="0.15">
      <c r="A2" s="224">
        <v>45292</v>
      </c>
      <c r="B2" s="118"/>
      <c r="C2" s="225" t="s">
        <v>343</v>
      </c>
      <c r="D2" s="226" t="s">
        <v>6</v>
      </c>
      <c r="E2" s="279" t="s">
        <v>922</v>
      </c>
      <c r="F2" s="227" t="s">
        <v>397</v>
      </c>
      <c r="G2" s="228" t="s">
        <v>398</v>
      </c>
    </row>
    <row r="3" spans="1:7" x14ac:dyDescent="0.15">
      <c r="A3" s="105">
        <f t="shared" ref="A3:A19" si="0">A2</f>
        <v>45292</v>
      </c>
      <c r="B3" s="106">
        <f>A2</f>
        <v>45292</v>
      </c>
      <c r="C3" s="229" t="s">
        <v>344</v>
      </c>
      <c r="D3" s="226"/>
      <c r="E3" s="280"/>
      <c r="F3" s="230"/>
      <c r="G3" s="231"/>
    </row>
    <row r="4" spans="1:7" ht="27" x14ac:dyDescent="0.15">
      <c r="A4" s="105">
        <v>45292</v>
      </c>
      <c r="B4" s="100" t="s">
        <v>345</v>
      </c>
      <c r="C4" s="229" t="s">
        <v>346</v>
      </c>
      <c r="D4" s="226" t="s">
        <v>7</v>
      </c>
      <c r="E4" s="280" t="s">
        <v>399</v>
      </c>
      <c r="F4" s="230" t="s">
        <v>400</v>
      </c>
      <c r="G4" s="231" t="s">
        <v>401</v>
      </c>
    </row>
    <row r="5" spans="1:7" ht="40.5" x14ac:dyDescent="0.15">
      <c r="A5" s="105">
        <v>45292</v>
      </c>
      <c r="B5" s="100" t="s">
        <v>347</v>
      </c>
      <c r="C5" s="229" t="s">
        <v>348</v>
      </c>
      <c r="D5" s="226" t="s">
        <v>8</v>
      </c>
      <c r="E5" s="280" t="s">
        <v>402</v>
      </c>
      <c r="F5" s="230" t="s">
        <v>403</v>
      </c>
      <c r="G5" s="231" t="s">
        <v>404</v>
      </c>
    </row>
    <row r="6" spans="1:7" ht="40.5" x14ac:dyDescent="0.15">
      <c r="A6" s="105">
        <v>45292</v>
      </c>
      <c r="B6" s="100"/>
      <c r="C6" s="229" t="s">
        <v>349</v>
      </c>
      <c r="D6" s="226" t="s">
        <v>9</v>
      </c>
      <c r="E6" s="280" t="s">
        <v>405</v>
      </c>
      <c r="F6" s="230" t="s">
        <v>406</v>
      </c>
      <c r="G6" s="231" t="s">
        <v>398</v>
      </c>
    </row>
    <row r="7" spans="1:7" x14ac:dyDescent="0.15">
      <c r="A7" s="105">
        <f t="shared" si="0"/>
        <v>45292</v>
      </c>
      <c r="B7" s="100" t="s">
        <v>350</v>
      </c>
      <c r="C7" s="229"/>
      <c r="D7" s="226"/>
      <c r="E7" s="280"/>
      <c r="F7" s="230"/>
      <c r="G7" s="231"/>
    </row>
    <row r="8" spans="1:7" ht="27" x14ac:dyDescent="0.15">
      <c r="A8" s="105">
        <v>45292</v>
      </c>
      <c r="B8" s="100" t="s">
        <v>351</v>
      </c>
      <c r="C8" s="229" t="s">
        <v>352</v>
      </c>
      <c r="D8" s="226" t="s">
        <v>277</v>
      </c>
      <c r="E8" s="280" t="s">
        <v>407</v>
      </c>
      <c r="F8" s="230" t="s">
        <v>408</v>
      </c>
      <c r="G8" s="231" t="s">
        <v>404</v>
      </c>
    </row>
    <row r="9" spans="1:7" x14ac:dyDescent="0.15">
      <c r="A9" s="105">
        <f t="shared" si="0"/>
        <v>45292</v>
      </c>
      <c r="B9" s="100"/>
      <c r="C9" s="232" t="s">
        <v>353</v>
      </c>
      <c r="D9" s="233"/>
      <c r="E9" s="280"/>
      <c r="F9" s="230"/>
      <c r="G9" s="231"/>
    </row>
    <row r="10" spans="1:7" ht="14.25" thickBot="1" x14ac:dyDescent="0.2">
      <c r="A10" s="112">
        <f t="shared" si="0"/>
        <v>45292</v>
      </c>
      <c r="B10" s="113"/>
      <c r="C10" s="234"/>
      <c r="D10" s="235"/>
      <c r="E10" s="281"/>
      <c r="F10" s="236"/>
      <c r="G10" s="237"/>
    </row>
    <row r="11" spans="1:7" ht="40.5" x14ac:dyDescent="0.15">
      <c r="A11" s="99">
        <v>45292</v>
      </c>
      <c r="B11" s="118"/>
      <c r="C11" s="225" t="s">
        <v>343</v>
      </c>
      <c r="D11" s="226" t="s">
        <v>10</v>
      </c>
      <c r="E11" s="279" t="s">
        <v>409</v>
      </c>
      <c r="F11" s="227" t="s">
        <v>410</v>
      </c>
      <c r="G11" s="228" t="s">
        <v>398</v>
      </c>
    </row>
    <row r="12" spans="1:7" ht="27" x14ac:dyDescent="0.15">
      <c r="A12" s="105">
        <v>45292</v>
      </c>
      <c r="B12" s="106">
        <f>A11</f>
        <v>45292</v>
      </c>
      <c r="C12" s="229" t="s">
        <v>344</v>
      </c>
      <c r="D12" s="226" t="s">
        <v>11</v>
      </c>
      <c r="E12" s="280" t="s">
        <v>411</v>
      </c>
      <c r="F12" s="230" t="s">
        <v>412</v>
      </c>
      <c r="G12" s="231" t="s">
        <v>398</v>
      </c>
    </row>
    <row r="13" spans="1:7" ht="54" x14ac:dyDescent="0.15">
      <c r="A13" s="105">
        <v>45292</v>
      </c>
      <c r="B13" s="100" t="s">
        <v>345</v>
      </c>
      <c r="C13" s="229" t="s">
        <v>346</v>
      </c>
      <c r="D13" s="226" t="s">
        <v>12</v>
      </c>
      <c r="E13" s="280" t="s">
        <v>413</v>
      </c>
      <c r="F13" s="230" t="s">
        <v>414</v>
      </c>
      <c r="G13" s="231" t="s">
        <v>401</v>
      </c>
    </row>
    <row r="14" spans="1:7" ht="67.5" x14ac:dyDescent="0.15">
      <c r="A14" s="105">
        <v>45292</v>
      </c>
      <c r="B14" s="100" t="s">
        <v>347</v>
      </c>
      <c r="C14" s="229" t="s">
        <v>348</v>
      </c>
      <c r="D14" s="226" t="s">
        <v>13</v>
      </c>
      <c r="E14" s="280" t="s">
        <v>415</v>
      </c>
      <c r="F14" s="230" t="s">
        <v>408</v>
      </c>
      <c r="G14" s="231" t="s">
        <v>398</v>
      </c>
    </row>
    <row r="15" spans="1:7" ht="40.5" x14ac:dyDescent="0.15">
      <c r="A15" s="105">
        <v>45292</v>
      </c>
      <c r="B15" s="100"/>
      <c r="C15" s="229" t="s">
        <v>349</v>
      </c>
      <c r="D15" s="226" t="s">
        <v>14</v>
      </c>
      <c r="E15" s="280" t="s">
        <v>416</v>
      </c>
      <c r="F15" s="230" t="s">
        <v>417</v>
      </c>
      <c r="G15" s="231" t="s">
        <v>418</v>
      </c>
    </row>
    <row r="16" spans="1:7" x14ac:dyDescent="0.15">
      <c r="A16" s="105">
        <f t="shared" si="0"/>
        <v>45292</v>
      </c>
      <c r="B16" s="100" t="s">
        <v>354</v>
      </c>
      <c r="C16" s="229"/>
      <c r="D16" s="226"/>
      <c r="E16" s="280"/>
      <c r="F16" s="230"/>
      <c r="G16" s="231"/>
    </row>
    <row r="17" spans="1:7" ht="40.5" x14ac:dyDescent="0.15">
      <c r="A17" s="105">
        <v>45292</v>
      </c>
      <c r="B17" s="100" t="s">
        <v>351</v>
      </c>
      <c r="C17" s="229" t="s">
        <v>352</v>
      </c>
      <c r="D17" s="226" t="s">
        <v>278</v>
      </c>
      <c r="E17" s="280" t="s">
        <v>419</v>
      </c>
      <c r="F17" s="230" t="s">
        <v>397</v>
      </c>
      <c r="G17" s="231" t="s">
        <v>404</v>
      </c>
    </row>
    <row r="18" spans="1:7" x14ac:dyDescent="0.15">
      <c r="A18" s="105">
        <f t="shared" si="0"/>
        <v>45292</v>
      </c>
      <c r="B18" s="100"/>
      <c r="C18" s="232" t="s">
        <v>353</v>
      </c>
      <c r="D18" s="233"/>
      <c r="E18" s="280"/>
      <c r="F18" s="230"/>
      <c r="G18" s="231"/>
    </row>
    <row r="19" spans="1:7" ht="14.25" thickBot="1" x14ac:dyDescent="0.2">
      <c r="A19" s="105">
        <f t="shared" si="0"/>
        <v>45292</v>
      </c>
      <c r="B19" s="113"/>
      <c r="C19" s="234"/>
      <c r="D19" s="235"/>
      <c r="E19" s="281"/>
      <c r="F19" s="236"/>
      <c r="G19" s="237"/>
    </row>
    <row r="20" spans="1:7" ht="40.5" x14ac:dyDescent="0.15">
      <c r="A20" s="224">
        <v>45293</v>
      </c>
      <c r="B20" s="100"/>
      <c r="C20" s="202" t="s">
        <v>343</v>
      </c>
      <c r="D20" s="226" t="s">
        <v>15</v>
      </c>
      <c r="E20" s="279" t="s">
        <v>420</v>
      </c>
      <c r="F20" s="227" t="s">
        <v>421</v>
      </c>
      <c r="G20" s="228" t="s">
        <v>401</v>
      </c>
    </row>
    <row r="21" spans="1:7" x14ac:dyDescent="0.15">
      <c r="A21" s="105">
        <f t="shared" ref="A21:A37" si="1">A20</f>
        <v>45293</v>
      </c>
      <c r="B21" s="106">
        <f>A20</f>
        <v>45293</v>
      </c>
      <c r="C21" s="229" t="s">
        <v>344</v>
      </c>
      <c r="D21" s="226"/>
      <c r="E21" s="280"/>
      <c r="F21" s="230"/>
      <c r="G21" s="231"/>
    </row>
    <row r="22" spans="1:7" ht="67.5" x14ac:dyDescent="0.15">
      <c r="A22" s="105">
        <v>45293</v>
      </c>
      <c r="B22" s="100" t="s">
        <v>345</v>
      </c>
      <c r="C22" s="229" t="s">
        <v>346</v>
      </c>
      <c r="D22" s="226" t="s">
        <v>16</v>
      </c>
      <c r="E22" s="280" t="s">
        <v>422</v>
      </c>
      <c r="F22" s="230" t="s">
        <v>412</v>
      </c>
      <c r="G22" s="231" t="s">
        <v>423</v>
      </c>
    </row>
    <row r="23" spans="1:7" ht="40.5" x14ac:dyDescent="0.15">
      <c r="A23" s="105">
        <v>45293</v>
      </c>
      <c r="B23" s="100" t="s">
        <v>347</v>
      </c>
      <c r="C23" s="229" t="s">
        <v>348</v>
      </c>
      <c r="D23" s="226" t="s">
        <v>17</v>
      </c>
      <c r="E23" s="280" t="s">
        <v>424</v>
      </c>
      <c r="F23" s="230" t="s">
        <v>425</v>
      </c>
      <c r="G23" s="231" t="s">
        <v>426</v>
      </c>
    </row>
    <row r="24" spans="1:7" x14ac:dyDescent="0.15">
      <c r="A24" s="105">
        <v>45293</v>
      </c>
      <c r="B24" s="100"/>
      <c r="C24" s="229" t="s">
        <v>349</v>
      </c>
      <c r="D24" s="226" t="s">
        <v>18</v>
      </c>
      <c r="E24" s="280" t="s">
        <v>427</v>
      </c>
      <c r="F24" s="230" t="s">
        <v>428</v>
      </c>
      <c r="G24" s="231" t="s">
        <v>404</v>
      </c>
    </row>
    <row r="25" spans="1:7" x14ac:dyDescent="0.15">
      <c r="A25" s="105">
        <f t="shared" si="1"/>
        <v>45293</v>
      </c>
      <c r="B25" s="100" t="s">
        <v>350</v>
      </c>
      <c r="C25" s="229"/>
      <c r="D25" s="226"/>
      <c r="E25" s="280"/>
      <c r="F25" s="230"/>
      <c r="G25" s="231"/>
    </row>
    <row r="26" spans="1:7" ht="40.5" x14ac:dyDescent="0.15">
      <c r="A26" s="105">
        <v>45293</v>
      </c>
      <c r="B26" s="100" t="s">
        <v>351</v>
      </c>
      <c r="C26" s="229" t="s">
        <v>352</v>
      </c>
      <c r="D26" s="226" t="s">
        <v>279</v>
      </c>
      <c r="E26" s="280" t="s">
        <v>429</v>
      </c>
      <c r="F26" s="230" t="s">
        <v>408</v>
      </c>
      <c r="G26" s="231" t="s">
        <v>398</v>
      </c>
    </row>
    <row r="27" spans="1:7" x14ac:dyDescent="0.15">
      <c r="A27" s="105">
        <f t="shared" si="1"/>
        <v>45293</v>
      </c>
      <c r="B27" s="100"/>
      <c r="C27" s="232" t="s">
        <v>353</v>
      </c>
      <c r="D27" s="233"/>
      <c r="E27" s="280"/>
      <c r="F27" s="230"/>
      <c r="G27" s="231"/>
    </row>
    <row r="28" spans="1:7" ht="14.25" thickBot="1" x14ac:dyDescent="0.2">
      <c r="A28" s="112">
        <f t="shared" si="1"/>
        <v>45293</v>
      </c>
      <c r="B28" s="113"/>
      <c r="C28" s="234"/>
      <c r="D28" s="235"/>
      <c r="E28" s="281"/>
      <c r="F28" s="236"/>
      <c r="G28" s="237"/>
    </row>
    <row r="29" spans="1:7" ht="27" x14ac:dyDescent="0.15">
      <c r="A29" s="99">
        <v>45293</v>
      </c>
      <c r="B29" s="118"/>
      <c r="C29" s="225" t="s">
        <v>343</v>
      </c>
      <c r="D29" s="226" t="s">
        <v>19</v>
      </c>
      <c r="E29" s="279" t="s">
        <v>430</v>
      </c>
      <c r="F29" s="227" t="s">
        <v>425</v>
      </c>
      <c r="G29" s="228" t="s">
        <v>431</v>
      </c>
    </row>
    <row r="30" spans="1:7" ht="27" x14ac:dyDescent="0.15">
      <c r="A30" s="105">
        <v>45293</v>
      </c>
      <c r="B30" s="106">
        <f>A29</f>
        <v>45293</v>
      </c>
      <c r="C30" s="229" t="s">
        <v>344</v>
      </c>
      <c r="D30" s="226" t="s">
        <v>20</v>
      </c>
      <c r="E30" s="280" t="s">
        <v>432</v>
      </c>
      <c r="F30" s="230" t="s">
        <v>425</v>
      </c>
      <c r="G30" s="231" t="s">
        <v>404</v>
      </c>
    </row>
    <row r="31" spans="1:7" ht="40.5" x14ac:dyDescent="0.15">
      <c r="A31" s="105">
        <v>45293</v>
      </c>
      <c r="B31" s="100" t="s">
        <v>345</v>
      </c>
      <c r="C31" s="229" t="s">
        <v>346</v>
      </c>
      <c r="D31" s="226" t="s">
        <v>21</v>
      </c>
      <c r="E31" s="280" t="s">
        <v>433</v>
      </c>
      <c r="F31" s="230" t="s">
        <v>434</v>
      </c>
      <c r="G31" s="231" t="s">
        <v>401</v>
      </c>
    </row>
    <row r="32" spans="1:7" ht="54" x14ac:dyDescent="0.15">
      <c r="A32" s="105">
        <v>45293</v>
      </c>
      <c r="B32" s="100" t="s">
        <v>347</v>
      </c>
      <c r="C32" s="229" t="s">
        <v>348</v>
      </c>
      <c r="D32" s="226" t="s">
        <v>22</v>
      </c>
      <c r="E32" s="280" t="s">
        <v>435</v>
      </c>
      <c r="F32" s="230" t="s">
        <v>436</v>
      </c>
      <c r="G32" s="231" t="s">
        <v>401</v>
      </c>
    </row>
    <row r="33" spans="1:7" ht="27" x14ac:dyDescent="0.15">
      <c r="A33" s="105">
        <v>45293</v>
      </c>
      <c r="B33" s="100"/>
      <c r="C33" s="229" t="s">
        <v>349</v>
      </c>
      <c r="D33" s="226" t="s">
        <v>23</v>
      </c>
      <c r="E33" s="280" t="s">
        <v>437</v>
      </c>
      <c r="F33" s="230" t="s">
        <v>425</v>
      </c>
      <c r="G33" s="231" t="s">
        <v>438</v>
      </c>
    </row>
    <row r="34" spans="1:7" x14ac:dyDescent="0.15">
      <c r="A34" s="105">
        <f t="shared" si="1"/>
        <v>45293</v>
      </c>
      <c r="B34" s="100" t="s">
        <v>354</v>
      </c>
      <c r="C34" s="229"/>
      <c r="D34" s="226"/>
      <c r="E34" s="280"/>
      <c r="F34" s="230"/>
      <c r="G34" s="231"/>
    </row>
    <row r="35" spans="1:7" ht="54" x14ac:dyDescent="0.15">
      <c r="A35" s="105">
        <v>45293</v>
      </c>
      <c r="B35" s="100" t="s">
        <v>351</v>
      </c>
      <c r="C35" s="229" t="s">
        <v>352</v>
      </c>
      <c r="D35" s="226" t="s">
        <v>280</v>
      </c>
      <c r="E35" s="280" t="s">
        <v>439</v>
      </c>
      <c r="F35" s="230" t="s">
        <v>412</v>
      </c>
      <c r="G35" s="231" t="s">
        <v>440</v>
      </c>
    </row>
    <row r="36" spans="1:7" x14ac:dyDescent="0.15">
      <c r="A36" s="105">
        <f t="shared" si="1"/>
        <v>45293</v>
      </c>
      <c r="B36" s="100"/>
      <c r="C36" s="232" t="s">
        <v>353</v>
      </c>
      <c r="D36" s="233"/>
      <c r="E36" s="280"/>
      <c r="F36" s="230"/>
      <c r="G36" s="231"/>
    </row>
    <row r="37" spans="1:7" ht="14.25" thickBot="1" x14ac:dyDescent="0.2">
      <c r="A37" s="105">
        <f t="shared" si="1"/>
        <v>45293</v>
      </c>
      <c r="B37" s="113"/>
      <c r="C37" s="234"/>
      <c r="D37" s="235"/>
      <c r="E37" s="281"/>
      <c r="F37" s="236"/>
      <c r="G37" s="237"/>
    </row>
    <row r="38" spans="1:7" ht="54" x14ac:dyDescent="0.15">
      <c r="A38" s="224">
        <v>45294</v>
      </c>
      <c r="B38" s="118"/>
      <c r="C38" s="225" t="s">
        <v>343</v>
      </c>
      <c r="D38" s="226" t="s">
        <v>24</v>
      </c>
      <c r="E38" s="279" t="s">
        <v>972</v>
      </c>
      <c r="F38" s="227" t="s">
        <v>441</v>
      </c>
      <c r="G38" s="228" t="s">
        <v>398</v>
      </c>
    </row>
    <row r="39" spans="1:7" x14ac:dyDescent="0.15">
      <c r="A39" s="105">
        <f t="shared" ref="A39:A55" si="2">A38</f>
        <v>45294</v>
      </c>
      <c r="B39" s="106">
        <f>A38</f>
        <v>45294</v>
      </c>
      <c r="C39" s="229" t="s">
        <v>344</v>
      </c>
      <c r="D39" s="226"/>
      <c r="E39" s="280"/>
      <c r="F39" s="230"/>
      <c r="G39" s="231"/>
    </row>
    <row r="40" spans="1:7" ht="94.5" x14ac:dyDescent="0.15">
      <c r="A40" s="105">
        <v>45294</v>
      </c>
      <c r="B40" s="100" t="s">
        <v>345</v>
      </c>
      <c r="C40" s="229" t="s">
        <v>346</v>
      </c>
      <c r="D40" s="226" t="s">
        <v>25</v>
      </c>
      <c r="E40" s="280" t="s">
        <v>442</v>
      </c>
      <c r="F40" s="230" t="s">
        <v>443</v>
      </c>
      <c r="G40" s="231" t="s">
        <v>426</v>
      </c>
    </row>
    <row r="41" spans="1:7" ht="40.5" x14ac:dyDescent="0.15">
      <c r="A41" s="105">
        <v>45294</v>
      </c>
      <c r="B41" s="100" t="s">
        <v>347</v>
      </c>
      <c r="C41" s="229" t="s">
        <v>348</v>
      </c>
      <c r="D41" s="226" t="s">
        <v>26</v>
      </c>
      <c r="E41" s="280" t="s">
        <v>444</v>
      </c>
      <c r="F41" s="230" t="s">
        <v>445</v>
      </c>
      <c r="G41" s="231" t="s">
        <v>404</v>
      </c>
    </row>
    <row r="42" spans="1:7" ht="40.5" x14ac:dyDescent="0.15">
      <c r="A42" s="105">
        <v>45294</v>
      </c>
      <c r="B42" s="100"/>
      <c r="C42" s="229" t="s">
        <v>349</v>
      </c>
      <c r="D42" s="226" t="s">
        <v>27</v>
      </c>
      <c r="E42" s="280" t="s">
        <v>446</v>
      </c>
      <c r="F42" s="230" t="s">
        <v>434</v>
      </c>
      <c r="G42" s="231" t="s">
        <v>401</v>
      </c>
    </row>
    <row r="43" spans="1:7" x14ac:dyDescent="0.15">
      <c r="A43" s="105">
        <f t="shared" si="2"/>
        <v>45294</v>
      </c>
      <c r="B43" s="100" t="s">
        <v>350</v>
      </c>
      <c r="C43" s="229"/>
      <c r="D43" s="226"/>
      <c r="E43" s="280"/>
      <c r="F43" s="230"/>
      <c r="G43" s="231"/>
    </row>
    <row r="44" spans="1:7" ht="40.5" x14ac:dyDescent="0.15">
      <c r="A44" s="105">
        <v>45294</v>
      </c>
      <c r="B44" s="100" t="s">
        <v>351</v>
      </c>
      <c r="C44" s="229" t="s">
        <v>352</v>
      </c>
      <c r="D44" s="226" t="s">
        <v>281</v>
      </c>
      <c r="E44" s="280" t="s">
        <v>447</v>
      </c>
      <c r="F44" s="230" t="s">
        <v>425</v>
      </c>
      <c r="G44" s="231" t="s">
        <v>401</v>
      </c>
    </row>
    <row r="45" spans="1:7" x14ac:dyDescent="0.15">
      <c r="A45" s="105">
        <f t="shared" si="2"/>
        <v>45294</v>
      </c>
      <c r="B45" s="100"/>
      <c r="C45" s="232" t="s">
        <v>353</v>
      </c>
      <c r="D45" s="233"/>
      <c r="E45" s="280"/>
      <c r="F45" s="230"/>
      <c r="G45" s="231"/>
    </row>
    <row r="46" spans="1:7" ht="14.25" thickBot="1" x14ac:dyDescent="0.2">
      <c r="A46" s="112">
        <f t="shared" si="2"/>
        <v>45294</v>
      </c>
      <c r="B46" s="113"/>
      <c r="C46" s="234"/>
      <c r="D46" s="235"/>
      <c r="E46" s="281"/>
      <c r="F46" s="236"/>
      <c r="G46" s="237"/>
    </row>
    <row r="47" spans="1:7" ht="54" x14ac:dyDescent="0.15">
      <c r="A47" s="99">
        <v>45294</v>
      </c>
      <c r="B47" s="118"/>
      <c r="C47" s="225" t="s">
        <v>343</v>
      </c>
      <c r="D47" s="226" t="s">
        <v>28</v>
      </c>
      <c r="E47" s="279" t="s">
        <v>448</v>
      </c>
      <c r="F47" s="227" t="s">
        <v>449</v>
      </c>
      <c r="G47" s="228" t="s">
        <v>426</v>
      </c>
    </row>
    <row r="48" spans="1:7" x14ac:dyDescent="0.15">
      <c r="A48" s="105">
        <f t="shared" si="2"/>
        <v>45294</v>
      </c>
      <c r="B48" s="106">
        <f>A47</f>
        <v>45294</v>
      </c>
      <c r="C48" s="229" t="s">
        <v>344</v>
      </c>
      <c r="D48" s="226"/>
      <c r="E48" s="280"/>
      <c r="F48" s="230"/>
      <c r="G48" s="231"/>
    </row>
    <row r="49" spans="1:7" ht="40.5" x14ac:dyDescent="0.15">
      <c r="A49" s="105">
        <v>45294</v>
      </c>
      <c r="B49" s="100" t="s">
        <v>345</v>
      </c>
      <c r="C49" s="229" t="s">
        <v>346</v>
      </c>
      <c r="D49" s="226" t="s">
        <v>29</v>
      </c>
      <c r="E49" s="280" t="s">
        <v>450</v>
      </c>
      <c r="F49" s="230" t="s">
        <v>451</v>
      </c>
      <c r="G49" s="231" t="s">
        <v>404</v>
      </c>
    </row>
    <row r="50" spans="1:7" ht="27" x14ac:dyDescent="0.15">
      <c r="A50" s="105">
        <v>45294</v>
      </c>
      <c r="B50" s="100" t="s">
        <v>347</v>
      </c>
      <c r="C50" s="229" t="s">
        <v>348</v>
      </c>
      <c r="D50" s="226" t="s">
        <v>30</v>
      </c>
      <c r="E50" s="280" t="s">
        <v>452</v>
      </c>
      <c r="F50" s="230" t="s">
        <v>425</v>
      </c>
      <c r="G50" s="231" t="s">
        <v>398</v>
      </c>
    </row>
    <row r="51" spans="1:7" ht="54" x14ac:dyDescent="0.15">
      <c r="A51" s="105">
        <v>45294</v>
      </c>
      <c r="B51" s="100"/>
      <c r="C51" s="229" t="s">
        <v>349</v>
      </c>
      <c r="D51" s="226" t="s">
        <v>31</v>
      </c>
      <c r="E51" s="280" t="s">
        <v>453</v>
      </c>
      <c r="F51" s="230" t="s">
        <v>408</v>
      </c>
      <c r="G51" s="231" t="s">
        <v>454</v>
      </c>
    </row>
    <row r="52" spans="1:7" x14ac:dyDescent="0.15">
      <c r="A52" s="105">
        <f t="shared" si="2"/>
        <v>45294</v>
      </c>
      <c r="B52" s="100" t="s">
        <v>354</v>
      </c>
      <c r="C52" s="229"/>
      <c r="D52" s="226"/>
      <c r="E52" s="280"/>
      <c r="F52" s="230"/>
      <c r="G52" s="231"/>
    </row>
    <row r="53" spans="1:7" ht="40.5" x14ac:dyDescent="0.15">
      <c r="A53" s="105">
        <v>45294</v>
      </c>
      <c r="B53" s="100" t="s">
        <v>351</v>
      </c>
      <c r="C53" s="229" t="s">
        <v>352</v>
      </c>
      <c r="D53" s="226" t="s">
        <v>282</v>
      </c>
      <c r="E53" s="280" t="s">
        <v>455</v>
      </c>
      <c r="F53" s="230" t="s">
        <v>456</v>
      </c>
      <c r="G53" s="231" t="s">
        <v>457</v>
      </c>
    </row>
    <row r="54" spans="1:7" x14ac:dyDescent="0.15">
      <c r="A54" s="105">
        <f t="shared" si="2"/>
        <v>45294</v>
      </c>
      <c r="B54" s="100"/>
      <c r="C54" s="232" t="s">
        <v>353</v>
      </c>
      <c r="D54" s="233"/>
      <c r="E54" s="280"/>
      <c r="F54" s="230"/>
      <c r="G54" s="231"/>
    </row>
    <row r="55" spans="1:7" ht="14.25" thickBot="1" x14ac:dyDescent="0.2">
      <c r="A55" s="105">
        <f t="shared" si="2"/>
        <v>45294</v>
      </c>
      <c r="B55" s="113"/>
      <c r="C55" s="234"/>
      <c r="D55" s="235"/>
      <c r="E55" s="281"/>
      <c r="F55" s="236"/>
      <c r="G55" s="237"/>
    </row>
    <row r="56" spans="1:7" ht="40.5" x14ac:dyDescent="0.15">
      <c r="A56" s="224">
        <v>45295</v>
      </c>
      <c r="B56" s="118"/>
      <c r="C56" s="238" t="s">
        <v>343</v>
      </c>
      <c r="D56" s="226" t="s">
        <v>32</v>
      </c>
      <c r="E56" s="279" t="s">
        <v>458</v>
      </c>
      <c r="F56" s="227" t="s">
        <v>459</v>
      </c>
      <c r="G56" s="228" t="s">
        <v>401</v>
      </c>
    </row>
    <row r="57" spans="1:7" x14ac:dyDescent="0.15">
      <c r="A57" s="105">
        <f t="shared" ref="A57:A73" si="3">A56</f>
        <v>45295</v>
      </c>
      <c r="B57" s="106">
        <f>A56</f>
        <v>45295</v>
      </c>
      <c r="C57" s="239" t="s">
        <v>344</v>
      </c>
      <c r="D57" s="240"/>
      <c r="E57" s="280"/>
      <c r="F57" s="230"/>
      <c r="G57" s="231"/>
    </row>
    <row r="58" spans="1:7" ht="27" x14ac:dyDescent="0.15">
      <c r="A58" s="105">
        <v>45295</v>
      </c>
      <c r="B58" s="100" t="s">
        <v>345</v>
      </c>
      <c r="C58" s="239" t="s">
        <v>346</v>
      </c>
      <c r="D58" s="241" t="s">
        <v>33</v>
      </c>
      <c r="E58" s="280" t="s">
        <v>460</v>
      </c>
      <c r="F58" s="230"/>
      <c r="G58" s="231" t="s">
        <v>404</v>
      </c>
    </row>
    <row r="59" spans="1:7" ht="67.5" x14ac:dyDescent="0.15">
      <c r="A59" s="105">
        <v>45295</v>
      </c>
      <c r="B59" s="100" t="s">
        <v>347</v>
      </c>
      <c r="C59" s="239" t="s">
        <v>348</v>
      </c>
      <c r="D59" s="241" t="s">
        <v>34</v>
      </c>
      <c r="E59" s="280" t="s">
        <v>461</v>
      </c>
      <c r="F59" s="230" t="s">
        <v>406</v>
      </c>
      <c r="G59" s="231" t="s">
        <v>462</v>
      </c>
    </row>
    <row r="60" spans="1:7" ht="40.5" x14ac:dyDescent="0.15">
      <c r="A60" s="105">
        <v>45295</v>
      </c>
      <c r="B60" s="100"/>
      <c r="C60" s="229" t="s">
        <v>349</v>
      </c>
      <c r="D60" s="226" t="s">
        <v>35</v>
      </c>
      <c r="E60" s="280" t="s">
        <v>463</v>
      </c>
      <c r="F60" s="230" t="s">
        <v>464</v>
      </c>
      <c r="G60" s="231" t="s">
        <v>398</v>
      </c>
    </row>
    <row r="61" spans="1:7" x14ac:dyDescent="0.15">
      <c r="A61" s="105">
        <f>A60</f>
        <v>45295</v>
      </c>
      <c r="B61" s="100" t="s">
        <v>350</v>
      </c>
      <c r="C61" s="229"/>
      <c r="D61" s="226"/>
      <c r="E61" s="280"/>
      <c r="F61" s="230"/>
      <c r="G61" s="231"/>
    </row>
    <row r="62" spans="1:7" ht="27" x14ac:dyDescent="0.15">
      <c r="A62" s="105">
        <v>45295</v>
      </c>
      <c r="B62" s="100" t="s">
        <v>351</v>
      </c>
      <c r="C62" s="229" t="s">
        <v>352</v>
      </c>
      <c r="D62" s="226" t="s">
        <v>283</v>
      </c>
      <c r="E62" s="280" t="s">
        <v>465</v>
      </c>
      <c r="F62" s="230"/>
      <c r="G62" s="231" t="s">
        <v>466</v>
      </c>
    </row>
    <row r="63" spans="1:7" x14ac:dyDescent="0.15">
      <c r="A63" s="105">
        <f t="shared" si="3"/>
        <v>45295</v>
      </c>
      <c r="B63" s="100"/>
      <c r="C63" s="232" t="s">
        <v>353</v>
      </c>
      <c r="D63" s="233"/>
      <c r="E63" s="280"/>
      <c r="F63" s="230"/>
      <c r="G63" s="231"/>
    </row>
    <row r="64" spans="1:7" ht="14.25" thickBot="1" x14ac:dyDescent="0.2">
      <c r="A64" s="112">
        <f t="shared" si="3"/>
        <v>45295</v>
      </c>
      <c r="B64" s="113"/>
      <c r="C64" s="234"/>
      <c r="D64" s="235"/>
      <c r="E64" s="281"/>
      <c r="F64" s="236"/>
      <c r="G64" s="237"/>
    </row>
    <row r="65" spans="1:7" ht="40.5" x14ac:dyDescent="0.15">
      <c r="A65" s="99">
        <v>45295</v>
      </c>
      <c r="B65" s="118"/>
      <c r="C65" s="225" t="s">
        <v>343</v>
      </c>
      <c r="D65" s="226" t="s">
        <v>36</v>
      </c>
      <c r="E65" s="279" t="s">
        <v>467</v>
      </c>
      <c r="F65" s="227" t="s">
        <v>412</v>
      </c>
      <c r="G65" s="228" t="s">
        <v>398</v>
      </c>
    </row>
    <row r="66" spans="1:7" ht="27" x14ac:dyDescent="0.15">
      <c r="A66" s="105">
        <v>45295</v>
      </c>
      <c r="B66" s="106">
        <f>A65</f>
        <v>45295</v>
      </c>
      <c r="C66" s="229" t="s">
        <v>344</v>
      </c>
      <c r="D66" s="226" t="s">
        <v>37</v>
      </c>
      <c r="E66" s="280" t="s">
        <v>468</v>
      </c>
      <c r="F66" s="230" t="s">
        <v>425</v>
      </c>
      <c r="G66" s="231" t="s">
        <v>404</v>
      </c>
    </row>
    <row r="67" spans="1:7" ht="40.5" x14ac:dyDescent="0.15">
      <c r="A67" s="105">
        <v>45295</v>
      </c>
      <c r="B67" s="100" t="s">
        <v>345</v>
      </c>
      <c r="C67" s="229" t="s">
        <v>346</v>
      </c>
      <c r="D67" s="226" t="s">
        <v>38</v>
      </c>
      <c r="E67" s="280" t="s">
        <v>469</v>
      </c>
      <c r="F67" s="230" t="s">
        <v>470</v>
      </c>
      <c r="G67" s="231" t="s">
        <v>404</v>
      </c>
    </row>
    <row r="68" spans="1:7" ht="40.5" x14ac:dyDescent="0.15">
      <c r="A68" s="105">
        <v>45295</v>
      </c>
      <c r="B68" s="100" t="s">
        <v>347</v>
      </c>
      <c r="C68" s="229" t="s">
        <v>348</v>
      </c>
      <c r="D68" s="226" t="s">
        <v>39</v>
      </c>
      <c r="E68" s="280" t="s">
        <v>471</v>
      </c>
      <c r="F68" s="230" t="s">
        <v>472</v>
      </c>
      <c r="G68" s="231" t="s">
        <v>404</v>
      </c>
    </row>
    <row r="69" spans="1:7" ht="54" x14ac:dyDescent="0.15">
      <c r="A69" s="105">
        <v>45295</v>
      </c>
      <c r="B69" s="100"/>
      <c r="C69" s="229" t="s">
        <v>349</v>
      </c>
      <c r="D69" s="226" t="s">
        <v>40</v>
      </c>
      <c r="E69" s="280" t="s">
        <v>473</v>
      </c>
      <c r="F69" s="230" t="s">
        <v>474</v>
      </c>
      <c r="G69" s="231" t="s">
        <v>401</v>
      </c>
    </row>
    <row r="70" spans="1:7" x14ac:dyDescent="0.15">
      <c r="A70" s="105">
        <f t="shared" si="3"/>
        <v>45295</v>
      </c>
      <c r="B70" s="100" t="s">
        <v>354</v>
      </c>
      <c r="C70" s="229"/>
      <c r="D70" s="226"/>
      <c r="E70" s="280"/>
      <c r="F70" s="230"/>
      <c r="G70" s="231"/>
    </row>
    <row r="71" spans="1:7" ht="27" x14ac:dyDescent="0.15">
      <c r="A71" s="105">
        <v>45295</v>
      </c>
      <c r="B71" s="100" t="s">
        <v>351</v>
      </c>
      <c r="C71" s="229" t="s">
        <v>352</v>
      </c>
      <c r="D71" s="226" t="s">
        <v>284</v>
      </c>
      <c r="E71" s="280" t="s">
        <v>475</v>
      </c>
      <c r="F71" s="230"/>
      <c r="G71" s="231" t="s">
        <v>401</v>
      </c>
    </row>
    <row r="72" spans="1:7" x14ac:dyDescent="0.15">
      <c r="A72" s="105">
        <v>45295</v>
      </c>
      <c r="B72" s="100"/>
      <c r="C72" s="232" t="s">
        <v>353</v>
      </c>
      <c r="D72" s="233" t="s">
        <v>285</v>
      </c>
      <c r="E72" s="280" t="s">
        <v>476</v>
      </c>
      <c r="F72" s="230"/>
      <c r="G72" s="231" t="s">
        <v>477</v>
      </c>
    </row>
    <row r="73" spans="1:7" ht="14.25" thickBot="1" x14ac:dyDescent="0.2">
      <c r="A73" s="105">
        <f t="shared" si="3"/>
        <v>45295</v>
      </c>
      <c r="B73" s="113"/>
      <c r="C73" s="234"/>
      <c r="D73" s="235"/>
      <c r="E73" s="281"/>
      <c r="F73" s="236"/>
      <c r="G73" s="237"/>
    </row>
    <row r="74" spans="1:7" ht="67.5" x14ac:dyDescent="0.15">
      <c r="A74" s="224">
        <v>45296</v>
      </c>
      <c r="B74" s="118"/>
      <c r="C74" s="225" t="s">
        <v>343</v>
      </c>
      <c r="D74" s="226" t="s">
        <v>41</v>
      </c>
      <c r="E74" s="279" t="s">
        <v>478</v>
      </c>
      <c r="F74" s="227" t="s">
        <v>479</v>
      </c>
      <c r="G74" s="228" t="s">
        <v>398</v>
      </c>
    </row>
    <row r="75" spans="1:7" ht="27" x14ac:dyDescent="0.15">
      <c r="A75" s="105">
        <v>45296</v>
      </c>
      <c r="B75" s="106">
        <f>A74</f>
        <v>45296</v>
      </c>
      <c r="C75" s="229" t="s">
        <v>344</v>
      </c>
      <c r="D75" s="226" t="s">
        <v>42</v>
      </c>
      <c r="E75" s="280" t="s">
        <v>480</v>
      </c>
      <c r="F75" s="230" t="s">
        <v>425</v>
      </c>
      <c r="G75" s="231" t="s">
        <v>404</v>
      </c>
    </row>
    <row r="76" spans="1:7" ht="27" x14ac:dyDescent="0.15">
      <c r="A76" s="105">
        <v>45296</v>
      </c>
      <c r="B76" s="100" t="s">
        <v>345</v>
      </c>
      <c r="C76" s="229" t="s">
        <v>346</v>
      </c>
      <c r="D76" s="226" t="s">
        <v>43</v>
      </c>
      <c r="E76" s="280" t="s">
        <v>481</v>
      </c>
      <c r="F76" s="230" t="s">
        <v>412</v>
      </c>
      <c r="G76" s="231" t="s">
        <v>404</v>
      </c>
    </row>
    <row r="77" spans="1:7" ht="40.5" x14ac:dyDescent="0.15">
      <c r="A77" s="105">
        <v>45296</v>
      </c>
      <c r="B77" s="100" t="s">
        <v>347</v>
      </c>
      <c r="C77" s="229" t="s">
        <v>348</v>
      </c>
      <c r="D77" s="226" t="s">
        <v>44</v>
      </c>
      <c r="E77" s="280" t="s">
        <v>482</v>
      </c>
      <c r="F77" s="230" t="s">
        <v>425</v>
      </c>
      <c r="G77" s="231" t="s">
        <v>404</v>
      </c>
    </row>
    <row r="78" spans="1:7" ht="40.5" x14ac:dyDescent="0.15">
      <c r="A78" s="105">
        <v>45296</v>
      </c>
      <c r="B78" s="100"/>
      <c r="C78" s="229" t="s">
        <v>349</v>
      </c>
      <c r="D78" s="226" t="s">
        <v>45</v>
      </c>
      <c r="E78" s="280" t="s">
        <v>483</v>
      </c>
      <c r="F78" s="230" t="s">
        <v>484</v>
      </c>
      <c r="G78" s="231" t="s">
        <v>457</v>
      </c>
    </row>
    <row r="79" spans="1:7" x14ac:dyDescent="0.15">
      <c r="A79" s="105">
        <f t="shared" ref="A79:A91" si="4">A78</f>
        <v>45296</v>
      </c>
      <c r="B79" s="100" t="s">
        <v>350</v>
      </c>
      <c r="C79" s="229"/>
      <c r="D79" s="226"/>
      <c r="E79" s="280"/>
      <c r="F79" s="230"/>
      <c r="G79" s="231"/>
    </row>
    <row r="80" spans="1:7" ht="40.5" x14ac:dyDescent="0.15">
      <c r="A80" s="105">
        <v>45296</v>
      </c>
      <c r="B80" s="100" t="s">
        <v>351</v>
      </c>
      <c r="C80" s="229" t="s">
        <v>352</v>
      </c>
      <c r="D80" s="226" t="s">
        <v>172</v>
      </c>
      <c r="E80" s="280" t="s">
        <v>485</v>
      </c>
      <c r="F80" s="230" t="s">
        <v>486</v>
      </c>
      <c r="G80" s="231" t="s">
        <v>398</v>
      </c>
    </row>
    <row r="81" spans="1:7" x14ac:dyDescent="0.15">
      <c r="A81" s="105">
        <f>A80</f>
        <v>45296</v>
      </c>
      <c r="B81" s="100"/>
      <c r="C81" s="232" t="s">
        <v>353</v>
      </c>
      <c r="D81" s="233"/>
      <c r="E81" s="280"/>
      <c r="F81" s="230"/>
      <c r="G81" s="231"/>
    </row>
    <row r="82" spans="1:7" ht="14.25" thickBot="1" x14ac:dyDescent="0.2">
      <c r="A82" s="112">
        <f t="shared" si="4"/>
        <v>45296</v>
      </c>
      <c r="B82" s="113"/>
      <c r="C82" s="234"/>
      <c r="D82" s="235"/>
      <c r="E82" s="281"/>
      <c r="F82" s="236"/>
      <c r="G82" s="237"/>
    </row>
    <row r="83" spans="1:7" ht="54" x14ac:dyDescent="0.15">
      <c r="A83" s="99">
        <v>45296</v>
      </c>
      <c r="B83" s="118"/>
      <c r="C83" s="225" t="s">
        <v>343</v>
      </c>
      <c r="D83" s="226" t="s">
        <v>46</v>
      </c>
      <c r="E83" s="279" t="s">
        <v>487</v>
      </c>
      <c r="F83" s="227" t="s">
        <v>488</v>
      </c>
      <c r="G83" s="228" t="s">
        <v>398</v>
      </c>
    </row>
    <row r="84" spans="1:7" x14ac:dyDescent="0.15">
      <c r="A84" s="105">
        <f t="shared" si="4"/>
        <v>45296</v>
      </c>
      <c r="B84" s="106">
        <f>A83</f>
        <v>45296</v>
      </c>
      <c r="C84" s="229" t="s">
        <v>344</v>
      </c>
      <c r="D84" s="226"/>
      <c r="E84" s="280"/>
      <c r="F84" s="230"/>
      <c r="G84" s="231"/>
    </row>
    <row r="85" spans="1:7" ht="40.5" x14ac:dyDescent="0.15">
      <c r="A85" s="105">
        <v>45296</v>
      </c>
      <c r="B85" s="100" t="s">
        <v>345</v>
      </c>
      <c r="C85" s="229" t="s">
        <v>346</v>
      </c>
      <c r="D85" s="226" t="s">
        <v>47</v>
      </c>
      <c r="E85" s="280" t="s">
        <v>489</v>
      </c>
      <c r="F85" s="230" t="s">
        <v>412</v>
      </c>
      <c r="G85" s="231" t="s">
        <v>457</v>
      </c>
    </row>
    <row r="86" spans="1:7" ht="54" x14ac:dyDescent="0.15">
      <c r="A86" s="105">
        <v>45296</v>
      </c>
      <c r="B86" s="100" t="s">
        <v>347</v>
      </c>
      <c r="C86" s="229" t="s">
        <v>348</v>
      </c>
      <c r="D86" s="226" t="s">
        <v>48</v>
      </c>
      <c r="E86" s="280" t="s">
        <v>490</v>
      </c>
      <c r="F86" s="230" t="s">
        <v>491</v>
      </c>
      <c r="G86" s="231" t="s">
        <v>404</v>
      </c>
    </row>
    <row r="87" spans="1:7" ht="27" x14ac:dyDescent="0.15">
      <c r="A87" s="105">
        <v>45296</v>
      </c>
      <c r="B87" s="100"/>
      <c r="C87" s="229" t="s">
        <v>349</v>
      </c>
      <c r="D87" s="226" t="s">
        <v>49</v>
      </c>
      <c r="E87" s="280" t="s">
        <v>492</v>
      </c>
      <c r="F87" s="230" t="s">
        <v>417</v>
      </c>
      <c r="G87" s="231" t="s">
        <v>401</v>
      </c>
    </row>
    <row r="88" spans="1:7" x14ac:dyDescent="0.15">
      <c r="A88" s="105">
        <f t="shared" si="4"/>
        <v>45296</v>
      </c>
      <c r="B88" s="100" t="s">
        <v>354</v>
      </c>
      <c r="C88" s="229"/>
      <c r="D88" s="226"/>
      <c r="E88" s="280"/>
      <c r="F88" s="230"/>
      <c r="G88" s="231"/>
    </row>
    <row r="89" spans="1:7" ht="27" x14ac:dyDescent="0.15">
      <c r="A89" s="105">
        <v>45296</v>
      </c>
      <c r="B89" s="100" t="s">
        <v>351</v>
      </c>
      <c r="C89" s="229" t="s">
        <v>352</v>
      </c>
      <c r="D89" s="226" t="s">
        <v>286</v>
      </c>
      <c r="E89" s="280" t="s">
        <v>493</v>
      </c>
      <c r="F89" s="230" t="s">
        <v>494</v>
      </c>
      <c r="G89" s="231" t="s">
        <v>426</v>
      </c>
    </row>
    <row r="90" spans="1:7" x14ac:dyDescent="0.15">
      <c r="A90" s="105">
        <f t="shared" si="4"/>
        <v>45296</v>
      </c>
      <c r="B90" s="100"/>
      <c r="C90" s="232" t="s">
        <v>353</v>
      </c>
      <c r="D90" s="233"/>
      <c r="E90" s="280"/>
      <c r="F90" s="230"/>
      <c r="G90" s="231"/>
    </row>
    <row r="91" spans="1:7" ht="14.25" thickBot="1" x14ac:dyDescent="0.2">
      <c r="A91" s="105">
        <f t="shared" si="4"/>
        <v>45296</v>
      </c>
      <c r="B91" s="113"/>
      <c r="C91" s="234"/>
      <c r="D91" s="235"/>
      <c r="E91" s="281"/>
      <c r="F91" s="236"/>
      <c r="G91" s="237"/>
    </row>
    <row r="92" spans="1:7" ht="40.5" x14ac:dyDescent="0.15">
      <c r="A92" s="224">
        <v>45297</v>
      </c>
      <c r="B92" s="118"/>
      <c r="C92" s="225" t="s">
        <v>343</v>
      </c>
      <c r="D92" s="226" t="s">
        <v>50</v>
      </c>
      <c r="E92" s="279" t="s">
        <v>495</v>
      </c>
      <c r="F92" s="227" t="s">
        <v>445</v>
      </c>
      <c r="G92" s="228" t="s">
        <v>401</v>
      </c>
    </row>
    <row r="93" spans="1:7" x14ac:dyDescent="0.15">
      <c r="A93" s="105">
        <f t="shared" ref="A93:A109" si="5">A92</f>
        <v>45297</v>
      </c>
      <c r="B93" s="106">
        <f>A92</f>
        <v>45297</v>
      </c>
      <c r="C93" s="229" t="s">
        <v>344</v>
      </c>
      <c r="D93" s="226"/>
      <c r="E93" s="280"/>
      <c r="F93" s="230"/>
      <c r="G93" s="231"/>
    </row>
    <row r="94" spans="1:7" ht="27" x14ac:dyDescent="0.15">
      <c r="A94" s="105">
        <v>45297</v>
      </c>
      <c r="B94" s="100" t="s">
        <v>345</v>
      </c>
      <c r="C94" s="229" t="s">
        <v>346</v>
      </c>
      <c r="D94" s="226" t="s">
        <v>51</v>
      </c>
      <c r="E94" s="280" t="s">
        <v>496</v>
      </c>
      <c r="F94" s="230" t="s">
        <v>408</v>
      </c>
      <c r="G94" s="231" t="s">
        <v>404</v>
      </c>
    </row>
    <row r="95" spans="1:7" ht="40.5" x14ac:dyDescent="0.15">
      <c r="A95" s="105">
        <v>45297</v>
      </c>
      <c r="B95" s="100" t="s">
        <v>347</v>
      </c>
      <c r="C95" s="229" t="s">
        <v>348</v>
      </c>
      <c r="D95" s="226" t="s">
        <v>52</v>
      </c>
      <c r="E95" s="280" t="s">
        <v>497</v>
      </c>
      <c r="F95" s="230" t="s">
        <v>425</v>
      </c>
      <c r="G95" s="231" t="s">
        <v>404</v>
      </c>
    </row>
    <row r="96" spans="1:7" ht="40.5" x14ac:dyDescent="0.15">
      <c r="A96" s="105">
        <v>45297</v>
      </c>
      <c r="B96" s="100"/>
      <c r="C96" s="229" t="s">
        <v>349</v>
      </c>
      <c r="D96" s="226" t="s">
        <v>53</v>
      </c>
      <c r="E96" s="280" t="s">
        <v>498</v>
      </c>
      <c r="F96" s="230" t="s">
        <v>425</v>
      </c>
      <c r="G96" s="231" t="s">
        <v>398</v>
      </c>
    </row>
    <row r="97" spans="1:7" x14ac:dyDescent="0.15">
      <c r="A97" s="105">
        <f t="shared" si="5"/>
        <v>45297</v>
      </c>
      <c r="B97" s="100" t="s">
        <v>350</v>
      </c>
      <c r="C97" s="229"/>
      <c r="D97" s="226"/>
      <c r="E97" s="280"/>
      <c r="F97" s="230"/>
      <c r="G97" s="231"/>
    </row>
    <row r="98" spans="1:7" ht="40.5" x14ac:dyDescent="0.15">
      <c r="A98" s="105">
        <v>45297</v>
      </c>
      <c r="B98" s="100" t="s">
        <v>351</v>
      </c>
      <c r="C98" s="229" t="s">
        <v>352</v>
      </c>
      <c r="D98" s="226" t="s">
        <v>287</v>
      </c>
      <c r="E98" s="280" t="s">
        <v>499</v>
      </c>
      <c r="F98" s="230" t="s">
        <v>500</v>
      </c>
      <c r="G98" s="231" t="s">
        <v>404</v>
      </c>
    </row>
    <row r="99" spans="1:7" x14ac:dyDescent="0.15">
      <c r="A99" s="105">
        <f t="shared" si="5"/>
        <v>45297</v>
      </c>
      <c r="B99" s="100"/>
      <c r="C99" s="232" t="s">
        <v>353</v>
      </c>
      <c r="D99" s="233"/>
      <c r="E99" s="280"/>
      <c r="F99" s="230"/>
      <c r="G99" s="231"/>
    </row>
    <row r="100" spans="1:7" ht="14.25" thickBot="1" x14ac:dyDescent="0.2">
      <c r="A100" s="112">
        <f t="shared" si="5"/>
        <v>45297</v>
      </c>
      <c r="B100" s="113"/>
      <c r="C100" s="234"/>
      <c r="D100" s="235"/>
      <c r="E100" s="281"/>
      <c r="F100" s="236"/>
      <c r="G100" s="237"/>
    </row>
    <row r="101" spans="1:7" ht="67.5" x14ac:dyDescent="0.15">
      <c r="A101" s="99">
        <v>45297</v>
      </c>
      <c r="B101" s="118"/>
      <c r="C101" s="225" t="s">
        <v>343</v>
      </c>
      <c r="D101" s="226" t="s">
        <v>54</v>
      </c>
      <c r="E101" s="279" t="s">
        <v>501</v>
      </c>
      <c r="F101" s="227" t="s">
        <v>502</v>
      </c>
      <c r="G101" s="228" t="s">
        <v>398</v>
      </c>
    </row>
    <row r="102" spans="1:7" x14ac:dyDescent="0.15">
      <c r="A102" s="105">
        <v>45297</v>
      </c>
      <c r="B102" s="106">
        <f>A101</f>
        <v>45297</v>
      </c>
      <c r="C102" s="229" t="s">
        <v>344</v>
      </c>
      <c r="D102" s="226" t="s">
        <v>55</v>
      </c>
      <c r="E102" s="280" t="s">
        <v>503</v>
      </c>
      <c r="F102" s="230"/>
      <c r="G102" s="231" t="s">
        <v>404</v>
      </c>
    </row>
    <row r="103" spans="1:7" ht="67.5" x14ac:dyDescent="0.15">
      <c r="A103" s="105">
        <v>45297</v>
      </c>
      <c r="B103" s="100" t="s">
        <v>345</v>
      </c>
      <c r="C103" s="229" t="s">
        <v>346</v>
      </c>
      <c r="D103" s="226" t="s">
        <v>56</v>
      </c>
      <c r="E103" s="280" t="s">
        <v>504</v>
      </c>
      <c r="F103" s="230" t="s">
        <v>414</v>
      </c>
      <c r="G103" s="231" t="s">
        <v>423</v>
      </c>
    </row>
    <row r="104" spans="1:7" ht="27" x14ac:dyDescent="0.15">
      <c r="A104" s="105">
        <v>45297</v>
      </c>
      <c r="B104" s="100" t="s">
        <v>347</v>
      </c>
      <c r="C104" s="229" t="s">
        <v>348</v>
      </c>
      <c r="D104" s="226" t="s">
        <v>57</v>
      </c>
      <c r="E104" s="280" t="s">
        <v>505</v>
      </c>
      <c r="F104" s="230" t="s">
        <v>445</v>
      </c>
      <c r="G104" s="231" t="s">
        <v>401</v>
      </c>
    </row>
    <row r="105" spans="1:7" ht="40.5" x14ac:dyDescent="0.15">
      <c r="A105" s="105">
        <v>45297</v>
      </c>
      <c r="B105" s="100"/>
      <c r="C105" s="229" t="s">
        <v>349</v>
      </c>
      <c r="D105" s="226" t="s">
        <v>58</v>
      </c>
      <c r="E105" s="280" t="s">
        <v>506</v>
      </c>
      <c r="F105" s="230" t="s">
        <v>408</v>
      </c>
      <c r="G105" s="231" t="s">
        <v>401</v>
      </c>
    </row>
    <row r="106" spans="1:7" x14ac:dyDescent="0.15">
      <c r="A106" s="105">
        <f t="shared" si="5"/>
        <v>45297</v>
      </c>
      <c r="B106" s="100" t="s">
        <v>354</v>
      </c>
      <c r="C106" s="229"/>
      <c r="D106" s="226"/>
      <c r="E106" s="280"/>
      <c r="F106" s="230"/>
      <c r="G106" s="231"/>
    </row>
    <row r="107" spans="1:7" ht="27" x14ac:dyDescent="0.15">
      <c r="A107" s="105">
        <v>45297</v>
      </c>
      <c r="B107" s="100" t="s">
        <v>351</v>
      </c>
      <c r="C107" s="229" t="s">
        <v>352</v>
      </c>
      <c r="D107" s="226" t="s">
        <v>288</v>
      </c>
      <c r="E107" s="280" t="s">
        <v>507</v>
      </c>
      <c r="F107" s="230" t="s">
        <v>425</v>
      </c>
      <c r="G107" s="231" t="s">
        <v>404</v>
      </c>
    </row>
    <row r="108" spans="1:7" ht="27" x14ac:dyDescent="0.15">
      <c r="A108" s="105">
        <v>45297</v>
      </c>
      <c r="B108" s="100"/>
      <c r="C108" s="232" t="s">
        <v>353</v>
      </c>
      <c r="D108" s="233" t="s">
        <v>289</v>
      </c>
      <c r="E108" s="280" t="s">
        <v>508</v>
      </c>
      <c r="F108" s="230"/>
      <c r="G108" s="231" t="s">
        <v>404</v>
      </c>
    </row>
    <row r="109" spans="1:7" ht="14.25" thickBot="1" x14ac:dyDescent="0.2">
      <c r="A109" s="105">
        <f t="shared" si="5"/>
        <v>45297</v>
      </c>
      <c r="B109" s="113"/>
      <c r="C109" s="234"/>
      <c r="D109" s="235"/>
      <c r="E109" s="281"/>
      <c r="F109" s="236"/>
      <c r="G109" s="237"/>
    </row>
    <row r="110" spans="1:7" ht="27" x14ac:dyDescent="0.15">
      <c r="A110" s="224">
        <v>45298</v>
      </c>
      <c r="B110" s="118"/>
      <c r="C110" s="225" t="s">
        <v>343</v>
      </c>
      <c r="D110" s="226" t="s">
        <v>59</v>
      </c>
      <c r="E110" s="279" t="s">
        <v>509</v>
      </c>
      <c r="F110" s="227" t="s">
        <v>472</v>
      </c>
      <c r="G110" s="228" t="s">
        <v>401</v>
      </c>
    </row>
    <row r="111" spans="1:7" x14ac:dyDescent="0.15">
      <c r="A111" s="105">
        <f t="shared" ref="A111:A127" si="6">A110</f>
        <v>45298</v>
      </c>
      <c r="B111" s="106">
        <f>A110</f>
        <v>45298</v>
      </c>
      <c r="C111" s="229" t="s">
        <v>344</v>
      </c>
      <c r="D111" s="240"/>
      <c r="E111" s="280"/>
      <c r="F111" s="230"/>
      <c r="G111" s="231"/>
    </row>
    <row r="112" spans="1:7" ht="27" x14ac:dyDescent="0.15">
      <c r="A112" s="105">
        <v>45298</v>
      </c>
      <c r="B112" s="100" t="s">
        <v>345</v>
      </c>
      <c r="C112" s="229" t="s">
        <v>346</v>
      </c>
      <c r="D112" s="226" t="s">
        <v>60</v>
      </c>
      <c r="E112" s="280" t="s">
        <v>510</v>
      </c>
      <c r="F112" s="230" t="s">
        <v>412</v>
      </c>
      <c r="G112" s="231" t="s">
        <v>404</v>
      </c>
    </row>
    <row r="113" spans="1:7" ht="67.5" x14ac:dyDescent="0.15">
      <c r="A113" s="105">
        <v>45298</v>
      </c>
      <c r="B113" s="100" t="s">
        <v>347</v>
      </c>
      <c r="C113" s="229" t="s">
        <v>348</v>
      </c>
      <c r="D113" s="226" t="s">
        <v>61</v>
      </c>
      <c r="E113" s="280" t="s">
        <v>511</v>
      </c>
      <c r="F113" s="230" t="s">
        <v>456</v>
      </c>
      <c r="G113" s="231" t="s">
        <v>401</v>
      </c>
    </row>
    <row r="114" spans="1:7" ht="40.5" x14ac:dyDescent="0.15">
      <c r="A114" s="105">
        <v>45298</v>
      </c>
      <c r="B114" s="100"/>
      <c r="C114" s="229" t="s">
        <v>349</v>
      </c>
      <c r="D114" s="226" t="s">
        <v>62</v>
      </c>
      <c r="E114" s="280" t="s">
        <v>512</v>
      </c>
      <c r="F114" s="230" t="s">
        <v>408</v>
      </c>
      <c r="G114" s="231" t="s">
        <v>404</v>
      </c>
    </row>
    <row r="115" spans="1:7" x14ac:dyDescent="0.15">
      <c r="A115" s="105">
        <f t="shared" si="6"/>
        <v>45298</v>
      </c>
      <c r="B115" s="100" t="s">
        <v>350</v>
      </c>
      <c r="C115" s="229"/>
      <c r="D115" s="226"/>
      <c r="E115" s="280"/>
      <c r="F115" s="230"/>
      <c r="G115" s="231"/>
    </row>
    <row r="116" spans="1:7" ht="27" x14ac:dyDescent="0.15">
      <c r="A116" s="105">
        <v>45298</v>
      </c>
      <c r="B116" s="100" t="s">
        <v>351</v>
      </c>
      <c r="C116" s="229" t="s">
        <v>352</v>
      </c>
      <c r="D116" s="226" t="s">
        <v>290</v>
      </c>
      <c r="E116" s="280" t="s">
        <v>513</v>
      </c>
      <c r="F116" s="230" t="s">
        <v>425</v>
      </c>
      <c r="G116" s="231" t="s">
        <v>404</v>
      </c>
    </row>
    <row r="117" spans="1:7" x14ac:dyDescent="0.15">
      <c r="A117" s="105">
        <f t="shared" si="6"/>
        <v>45298</v>
      </c>
      <c r="B117" s="100"/>
      <c r="C117" s="232" t="s">
        <v>353</v>
      </c>
      <c r="D117" s="233"/>
      <c r="E117" s="280"/>
      <c r="F117" s="230"/>
      <c r="G117" s="231"/>
    </row>
    <row r="118" spans="1:7" ht="14.25" thickBot="1" x14ac:dyDescent="0.2">
      <c r="A118" s="112">
        <f t="shared" si="6"/>
        <v>45298</v>
      </c>
      <c r="B118" s="113"/>
      <c r="C118" s="234"/>
      <c r="D118" s="235"/>
      <c r="E118" s="281"/>
      <c r="F118" s="236"/>
      <c r="G118" s="237"/>
    </row>
    <row r="119" spans="1:7" ht="27" x14ac:dyDescent="0.15">
      <c r="A119" s="99">
        <v>45298</v>
      </c>
      <c r="B119" s="118"/>
      <c r="C119" s="225" t="s">
        <v>343</v>
      </c>
      <c r="D119" s="226" t="s">
        <v>63</v>
      </c>
      <c r="E119" s="279" t="s">
        <v>514</v>
      </c>
      <c r="F119" s="227" t="s">
        <v>425</v>
      </c>
      <c r="G119" s="228" t="s">
        <v>404</v>
      </c>
    </row>
    <row r="120" spans="1:7" ht="27" x14ac:dyDescent="0.15">
      <c r="A120" s="105">
        <v>45298</v>
      </c>
      <c r="B120" s="106">
        <f>A119</f>
        <v>45298</v>
      </c>
      <c r="C120" s="229" t="s">
        <v>344</v>
      </c>
      <c r="D120" s="226" t="s">
        <v>64</v>
      </c>
      <c r="E120" s="280" t="s">
        <v>515</v>
      </c>
      <c r="F120" s="230" t="s">
        <v>425</v>
      </c>
      <c r="G120" s="231" t="s">
        <v>404</v>
      </c>
    </row>
    <row r="121" spans="1:7" ht="67.5" x14ac:dyDescent="0.15">
      <c r="A121" s="105">
        <v>45298</v>
      </c>
      <c r="B121" s="100" t="s">
        <v>345</v>
      </c>
      <c r="C121" s="229" t="s">
        <v>346</v>
      </c>
      <c r="D121" s="226" t="s">
        <v>65</v>
      </c>
      <c r="E121" s="280" t="s">
        <v>516</v>
      </c>
      <c r="F121" s="230" t="s">
        <v>517</v>
      </c>
      <c r="G121" s="231" t="s">
        <v>401</v>
      </c>
    </row>
    <row r="122" spans="1:7" ht="54" x14ac:dyDescent="0.15">
      <c r="A122" s="105">
        <v>45298</v>
      </c>
      <c r="B122" s="100" t="s">
        <v>347</v>
      </c>
      <c r="C122" s="229" t="s">
        <v>348</v>
      </c>
      <c r="D122" s="226" t="s">
        <v>66</v>
      </c>
      <c r="E122" s="280" t="s">
        <v>518</v>
      </c>
      <c r="F122" s="230" t="s">
        <v>425</v>
      </c>
      <c r="G122" s="231" t="s">
        <v>401</v>
      </c>
    </row>
    <row r="123" spans="1:7" ht="27" x14ac:dyDescent="0.15">
      <c r="A123" s="105">
        <v>45298</v>
      </c>
      <c r="B123" s="100"/>
      <c r="C123" s="229" t="s">
        <v>349</v>
      </c>
      <c r="D123" s="226" t="s">
        <v>67</v>
      </c>
      <c r="E123" s="280" t="s">
        <v>519</v>
      </c>
      <c r="F123" s="230" t="s">
        <v>520</v>
      </c>
      <c r="G123" s="231" t="s">
        <v>457</v>
      </c>
    </row>
    <row r="124" spans="1:7" x14ac:dyDescent="0.15">
      <c r="A124" s="105">
        <f t="shared" si="6"/>
        <v>45298</v>
      </c>
      <c r="B124" s="100" t="s">
        <v>354</v>
      </c>
      <c r="C124" s="229"/>
      <c r="D124" s="226"/>
      <c r="E124" s="280"/>
      <c r="F124" s="230"/>
      <c r="G124" s="231"/>
    </row>
    <row r="125" spans="1:7" ht="27" x14ac:dyDescent="0.15">
      <c r="A125" s="105">
        <v>45298</v>
      </c>
      <c r="B125" s="100" t="s">
        <v>351</v>
      </c>
      <c r="C125" s="229" t="s">
        <v>352</v>
      </c>
      <c r="D125" s="226" t="s">
        <v>291</v>
      </c>
      <c r="E125" s="280" t="s">
        <v>521</v>
      </c>
      <c r="F125" s="230" t="s">
        <v>425</v>
      </c>
      <c r="G125" s="231" t="s">
        <v>438</v>
      </c>
    </row>
    <row r="126" spans="1:7" x14ac:dyDescent="0.15">
      <c r="A126" s="105">
        <f t="shared" si="6"/>
        <v>45298</v>
      </c>
      <c r="B126" s="100"/>
      <c r="C126" s="232" t="s">
        <v>353</v>
      </c>
      <c r="D126" s="233"/>
      <c r="E126" s="280"/>
      <c r="F126" s="230"/>
      <c r="G126" s="231"/>
    </row>
    <row r="127" spans="1:7" ht="14.25" thickBot="1" x14ac:dyDescent="0.2">
      <c r="A127" s="105">
        <f t="shared" si="6"/>
        <v>45298</v>
      </c>
      <c r="B127" s="113"/>
      <c r="C127" s="234"/>
      <c r="D127" s="235"/>
      <c r="E127" s="281"/>
      <c r="F127" s="236"/>
      <c r="G127" s="237"/>
    </row>
    <row r="128" spans="1:7" ht="54" x14ac:dyDescent="0.15">
      <c r="A128" s="242">
        <v>45299</v>
      </c>
      <c r="B128" s="118"/>
      <c r="C128" s="243" t="s">
        <v>343</v>
      </c>
      <c r="D128" s="87" t="s">
        <v>68</v>
      </c>
      <c r="E128" s="279" t="s">
        <v>522</v>
      </c>
      <c r="F128" s="227" t="s">
        <v>523</v>
      </c>
      <c r="G128" s="228" t="s">
        <v>401</v>
      </c>
    </row>
    <row r="129" spans="1:7" x14ac:dyDescent="0.15">
      <c r="A129" s="146">
        <f t="shared" ref="A129:A145" si="7">A128</f>
        <v>45299</v>
      </c>
      <c r="B129" s="106">
        <f>A128</f>
        <v>45299</v>
      </c>
      <c r="C129" s="244" t="s">
        <v>344</v>
      </c>
      <c r="D129" s="87"/>
      <c r="E129" s="280"/>
      <c r="F129" s="230"/>
      <c r="G129" s="231"/>
    </row>
    <row r="130" spans="1:7" ht="27" x14ac:dyDescent="0.15">
      <c r="A130" s="146">
        <v>45299</v>
      </c>
      <c r="B130" s="100" t="s">
        <v>345</v>
      </c>
      <c r="C130" s="244" t="s">
        <v>346</v>
      </c>
      <c r="D130" s="87" t="s">
        <v>69</v>
      </c>
      <c r="E130" s="280" t="s">
        <v>524</v>
      </c>
      <c r="F130" s="230" t="s">
        <v>412</v>
      </c>
      <c r="G130" s="231" t="s">
        <v>404</v>
      </c>
    </row>
    <row r="131" spans="1:7" ht="40.5" x14ac:dyDescent="0.15">
      <c r="A131" s="146">
        <v>45299</v>
      </c>
      <c r="B131" s="100" t="s">
        <v>347</v>
      </c>
      <c r="C131" s="244" t="s">
        <v>348</v>
      </c>
      <c r="D131" s="87" t="s">
        <v>70</v>
      </c>
      <c r="E131" s="280" t="s">
        <v>525</v>
      </c>
      <c r="F131" s="230" t="s">
        <v>445</v>
      </c>
      <c r="G131" s="231" t="s">
        <v>401</v>
      </c>
    </row>
    <row r="132" spans="1:7" ht="54" x14ac:dyDescent="0.15">
      <c r="A132" s="146">
        <v>45299</v>
      </c>
      <c r="B132" s="100"/>
      <c r="C132" s="244" t="s">
        <v>349</v>
      </c>
      <c r="D132" s="87" t="s">
        <v>71</v>
      </c>
      <c r="E132" s="280" t="s">
        <v>526</v>
      </c>
      <c r="F132" s="230" t="s">
        <v>474</v>
      </c>
      <c r="G132" s="245" t="s">
        <v>404</v>
      </c>
    </row>
    <row r="133" spans="1:7" x14ac:dyDescent="0.15">
      <c r="A133" s="146">
        <f t="shared" si="7"/>
        <v>45299</v>
      </c>
      <c r="B133" s="100" t="s">
        <v>350</v>
      </c>
      <c r="C133" s="244"/>
      <c r="D133" s="87"/>
      <c r="E133" s="280"/>
      <c r="F133" s="230"/>
      <c r="G133" s="231"/>
    </row>
    <row r="134" spans="1:7" ht="27" x14ac:dyDescent="0.15">
      <c r="A134" s="146">
        <v>45299</v>
      </c>
      <c r="B134" s="100" t="s">
        <v>351</v>
      </c>
      <c r="C134" s="244" t="s">
        <v>352</v>
      </c>
      <c r="D134" s="87" t="s">
        <v>292</v>
      </c>
      <c r="E134" s="280" t="s">
        <v>527</v>
      </c>
      <c r="F134" s="230" t="s">
        <v>528</v>
      </c>
      <c r="G134" s="231" t="s">
        <v>404</v>
      </c>
    </row>
    <row r="135" spans="1:7" x14ac:dyDescent="0.15">
      <c r="A135" s="146">
        <f t="shared" si="7"/>
        <v>45299</v>
      </c>
      <c r="B135" s="100"/>
      <c r="C135" s="246" t="s">
        <v>353</v>
      </c>
      <c r="D135" s="88"/>
      <c r="E135" s="280"/>
      <c r="F135" s="230"/>
      <c r="G135" s="231"/>
    </row>
    <row r="136" spans="1:7" ht="14.25" thickBot="1" x14ac:dyDescent="0.2">
      <c r="A136" s="153">
        <f t="shared" si="7"/>
        <v>45299</v>
      </c>
      <c r="B136" s="113"/>
      <c r="C136" s="247"/>
      <c r="D136" s="89"/>
      <c r="E136" s="281"/>
      <c r="F136" s="236"/>
      <c r="G136" s="237"/>
    </row>
    <row r="137" spans="1:7" ht="40.5" x14ac:dyDescent="0.15">
      <c r="A137" s="166">
        <v>45299</v>
      </c>
      <c r="B137" s="118"/>
      <c r="C137" s="243" t="s">
        <v>343</v>
      </c>
      <c r="D137" s="87" t="s">
        <v>72</v>
      </c>
      <c r="E137" s="279" t="s">
        <v>529</v>
      </c>
      <c r="F137" s="227" t="s">
        <v>530</v>
      </c>
      <c r="G137" s="228" t="s">
        <v>404</v>
      </c>
    </row>
    <row r="138" spans="1:7" x14ac:dyDescent="0.15">
      <c r="A138" s="146">
        <f t="shared" si="7"/>
        <v>45299</v>
      </c>
      <c r="B138" s="106">
        <f>A137</f>
        <v>45299</v>
      </c>
      <c r="C138" s="244" t="s">
        <v>344</v>
      </c>
      <c r="D138" s="87"/>
      <c r="E138" s="280"/>
      <c r="F138" s="230"/>
      <c r="G138" s="231"/>
    </row>
    <row r="139" spans="1:7" ht="27" x14ac:dyDescent="0.15">
      <c r="A139" s="146">
        <v>45299</v>
      </c>
      <c r="B139" s="100" t="s">
        <v>345</v>
      </c>
      <c r="C139" s="244" t="s">
        <v>346</v>
      </c>
      <c r="D139" s="87" t="s">
        <v>73</v>
      </c>
      <c r="E139" s="280" t="s">
        <v>531</v>
      </c>
      <c r="F139" s="230" t="s">
        <v>425</v>
      </c>
      <c r="G139" s="231" t="s">
        <v>404</v>
      </c>
    </row>
    <row r="140" spans="1:7" x14ac:dyDescent="0.15">
      <c r="A140" s="146">
        <f t="shared" si="7"/>
        <v>45299</v>
      </c>
      <c r="B140" s="100" t="s">
        <v>347</v>
      </c>
      <c r="C140" s="244" t="s">
        <v>348</v>
      </c>
      <c r="D140" s="87"/>
      <c r="E140" s="280"/>
      <c r="F140" s="230"/>
      <c r="G140" s="231"/>
    </row>
    <row r="141" spans="1:7" x14ac:dyDescent="0.15">
      <c r="A141" s="146">
        <v>45299</v>
      </c>
      <c r="B141" s="100"/>
      <c r="C141" s="244" t="s">
        <v>349</v>
      </c>
      <c r="D141" s="87" t="s">
        <v>74</v>
      </c>
      <c r="E141" s="280" t="s">
        <v>532</v>
      </c>
      <c r="F141" s="230"/>
      <c r="G141" s="231" t="s">
        <v>404</v>
      </c>
    </row>
    <row r="142" spans="1:7" x14ac:dyDescent="0.15">
      <c r="A142" s="146">
        <f t="shared" si="7"/>
        <v>45299</v>
      </c>
      <c r="B142" s="100" t="s">
        <v>354</v>
      </c>
      <c r="C142" s="244"/>
      <c r="D142" s="87"/>
      <c r="E142" s="280"/>
      <c r="F142" s="230"/>
      <c r="G142" s="231"/>
    </row>
    <row r="143" spans="1:7" ht="54" x14ac:dyDescent="0.15">
      <c r="A143" s="146">
        <v>45299</v>
      </c>
      <c r="B143" s="100" t="s">
        <v>351</v>
      </c>
      <c r="C143" s="244" t="s">
        <v>352</v>
      </c>
      <c r="D143" s="87" t="s">
        <v>293</v>
      </c>
      <c r="E143" s="280" t="s">
        <v>533</v>
      </c>
      <c r="F143" s="230" t="s">
        <v>425</v>
      </c>
      <c r="G143" s="231" t="s">
        <v>398</v>
      </c>
    </row>
    <row r="144" spans="1:7" x14ac:dyDescent="0.15">
      <c r="A144" s="146">
        <f t="shared" si="7"/>
        <v>45299</v>
      </c>
      <c r="B144" s="100"/>
      <c r="C144" s="246" t="s">
        <v>353</v>
      </c>
      <c r="D144" s="88"/>
      <c r="E144" s="280"/>
      <c r="F144" s="230"/>
      <c r="G144" s="231"/>
    </row>
    <row r="145" spans="1:7" ht="14.25" thickBot="1" x14ac:dyDescent="0.2">
      <c r="A145" s="146">
        <f t="shared" si="7"/>
        <v>45299</v>
      </c>
      <c r="B145" s="113"/>
      <c r="C145" s="247"/>
      <c r="D145" s="89"/>
      <c r="E145" s="281"/>
      <c r="F145" s="236"/>
      <c r="G145" s="237"/>
    </row>
    <row r="146" spans="1:7" ht="54" x14ac:dyDescent="0.15">
      <c r="A146" s="242">
        <v>45300</v>
      </c>
      <c r="B146" s="100"/>
      <c r="C146" s="243" t="s">
        <v>343</v>
      </c>
      <c r="D146" s="87" t="s">
        <v>75</v>
      </c>
      <c r="E146" s="279" t="s">
        <v>534</v>
      </c>
      <c r="F146" s="227" t="s">
        <v>456</v>
      </c>
      <c r="G146" s="228" t="s">
        <v>426</v>
      </c>
    </row>
    <row r="147" spans="1:7" x14ac:dyDescent="0.15">
      <c r="A147" s="146">
        <f t="shared" ref="A147:A163" si="8">A146</f>
        <v>45300</v>
      </c>
      <c r="B147" s="106">
        <f>A146</f>
        <v>45300</v>
      </c>
      <c r="C147" s="244" t="s">
        <v>344</v>
      </c>
      <c r="D147" s="87"/>
      <c r="E147" s="280"/>
      <c r="F147" s="230"/>
      <c r="G147" s="231"/>
    </row>
    <row r="148" spans="1:7" ht="54" x14ac:dyDescent="0.15">
      <c r="A148" s="146">
        <v>45300</v>
      </c>
      <c r="B148" s="100" t="s">
        <v>345</v>
      </c>
      <c r="C148" s="244" t="s">
        <v>346</v>
      </c>
      <c r="D148" s="87" t="s">
        <v>76</v>
      </c>
      <c r="E148" s="280" t="s">
        <v>535</v>
      </c>
      <c r="F148" s="230" t="s">
        <v>491</v>
      </c>
      <c r="G148" s="231" t="s">
        <v>398</v>
      </c>
    </row>
    <row r="149" spans="1:7" ht="40.5" x14ac:dyDescent="0.15">
      <c r="A149" s="146">
        <v>45300</v>
      </c>
      <c r="B149" s="100" t="s">
        <v>347</v>
      </c>
      <c r="C149" s="244" t="s">
        <v>348</v>
      </c>
      <c r="D149" s="87" t="s">
        <v>77</v>
      </c>
      <c r="E149" s="280" t="s">
        <v>536</v>
      </c>
      <c r="F149" s="230" t="s">
        <v>425</v>
      </c>
      <c r="G149" s="231" t="s">
        <v>401</v>
      </c>
    </row>
    <row r="150" spans="1:7" ht="27" x14ac:dyDescent="0.15">
      <c r="A150" s="146">
        <v>45300</v>
      </c>
      <c r="B150" s="100"/>
      <c r="C150" s="244" t="s">
        <v>349</v>
      </c>
      <c r="D150" s="87" t="s">
        <v>78</v>
      </c>
      <c r="E150" s="280" t="s">
        <v>537</v>
      </c>
      <c r="F150" s="230" t="s">
        <v>425</v>
      </c>
      <c r="G150" s="231" t="s">
        <v>404</v>
      </c>
    </row>
    <row r="151" spans="1:7" x14ac:dyDescent="0.15">
      <c r="A151" s="146">
        <f t="shared" si="8"/>
        <v>45300</v>
      </c>
      <c r="B151" s="100" t="s">
        <v>350</v>
      </c>
      <c r="C151" s="244"/>
      <c r="D151" s="87"/>
      <c r="E151" s="280"/>
      <c r="F151" s="230"/>
      <c r="G151" s="231"/>
    </row>
    <row r="152" spans="1:7" ht="54" x14ac:dyDescent="0.15">
      <c r="A152" s="146">
        <v>45300</v>
      </c>
      <c r="B152" s="100" t="s">
        <v>351</v>
      </c>
      <c r="C152" s="244" t="s">
        <v>352</v>
      </c>
      <c r="D152" s="87" t="s">
        <v>294</v>
      </c>
      <c r="E152" s="280" t="s">
        <v>538</v>
      </c>
      <c r="F152" s="230" t="s">
        <v>523</v>
      </c>
      <c r="G152" s="231" t="s">
        <v>401</v>
      </c>
    </row>
    <row r="153" spans="1:7" x14ac:dyDescent="0.15">
      <c r="A153" s="146">
        <f t="shared" si="8"/>
        <v>45300</v>
      </c>
      <c r="B153" s="100"/>
      <c r="C153" s="246" t="s">
        <v>353</v>
      </c>
      <c r="D153" s="88"/>
      <c r="E153" s="280"/>
      <c r="F153" s="230"/>
      <c r="G153" s="231"/>
    </row>
    <row r="154" spans="1:7" ht="14.25" thickBot="1" x14ac:dyDescent="0.2">
      <c r="A154" s="153">
        <f t="shared" si="8"/>
        <v>45300</v>
      </c>
      <c r="B154" s="113"/>
      <c r="C154" s="247"/>
      <c r="D154" s="89"/>
      <c r="E154" s="281"/>
      <c r="F154" s="236"/>
      <c r="G154" s="237"/>
    </row>
    <row r="155" spans="1:7" ht="81" x14ac:dyDescent="0.15">
      <c r="A155" s="166">
        <v>45300</v>
      </c>
      <c r="B155" s="118"/>
      <c r="C155" s="243" t="s">
        <v>343</v>
      </c>
      <c r="D155" s="87" t="s">
        <v>79</v>
      </c>
      <c r="E155" s="279" t="s">
        <v>539</v>
      </c>
      <c r="F155" s="227" t="s">
        <v>540</v>
      </c>
      <c r="G155" s="228" t="s">
        <v>398</v>
      </c>
    </row>
    <row r="156" spans="1:7" x14ac:dyDescent="0.15">
      <c r="A156" s="146">
        <f t="shared" si="8"/>
        <v>45300</v>
      </c>
      <c r="B156" s="106">
        <f>A155</f>
        <v>45300</v>
      </c>
      <c r="C156" s="244" t="s">
        <v>344</v>
      </c>
      <c r="D156" s="240"/>
      <c r="E156" s="280"/>
      <c r="F156" s="230"/>
      <c r="G156" s="231"/>
    </row>
    <row r="157" spans="1:7" ht="27" x14ac:dyDescent="0.15">
      <c r="A157" s="146">
        <v>45300</v>
      </c>
      <c r="B157" s="100" t="s">
        <v>345</v>
      </c>
      <c r="C157" s="244" t="s">
        <v>346</v>
      </c>
      <c r="D157" s="90" t="s">
        <v>80</v>
      </c>
      <c r="E157" s="280" t="s">
        <v>541</v>
      </c>
      <c r="F157" s="230" t="s">
        <v>425</v>
      </c>
      <c r="G157" s="231" t="s">
        <v>398</v>
      </c>
    </row>
    <row r="158" spans="1:7" ht="40.5" x14ac:dyDescent="0.15">
      <c r="A158" s="146">
        <v>45300</v>
      </c>
      <c r="B158" s="100" t="s">
        <v>347</v>
      </c>
      <c r="C158" s="244" t="s">
        <v>348</v>
      </c>
      <c r="D158" s="87" t="s">
        <v>81</v>
      </c>
      <c r="E158" s="280" t="s">
        <v>542</v>
      </c>
      <c r="F158" s="230" t="s">
        <v>543</v>
      </c>
      <c r="G158" s="231" t="s">
        <v>404</v>
      </c>
    </row>
    <row r="159" spans="1:7" ht="54" x14ac:dyDescent="0.15">
      <c r="A159" s="146">
        <v>45300</v>
      </c>
      <c r="B159" s="100"/>
      <c r="C159" s="244" t="s">
        <v>349</v>
      </c>
      <c r="D159" s="87" t="s">
        <v>82</v>
      </c>
      <c r="E159" s="280" t="s">
        <v>544</v>
      </c>
      <c r="F159" s="230" t="s">
        <v>397</v>
      </c>
      <c r="G159" s="231" t="s">
        <v>398</v>
      </c>
    </row>
    <row r="160" spans="1:7" x14ac:dyDescent="0.15">
      <c r="A160" s="146">
        <f t="shared" si="8"/>
        <v>45300</v>
      </c>
      <c r="B160" s="100" t="s">
        <v>354</v>
      </c>
      <c r="C160" s="244"/>
      <c r="D160" s="87"/>
      <c r="E160" s="280"/>
      <c r="F160" s="230"/>
      <c r="G160" s="231"/>
    </row>
    <row r="161" spans="1:7" ht="40.5" x14ac:dyDescent="0.15">
      <c r="A161" s="146">
        <v>45300</v>
      </c>
      <c r="B161" s="100" t="s">
        <v>351</v>
      </c>
      <c r="C161" s="244" t="s">
        <v>352</v>
      </c>
      <c r="D161" s="87" t="s">
        <v>265</v>
      </c>
      <c r="E161" s="280" t="s">
        <v>545</v>
      </c>
      <c r="F161" s="230" t="s">
        <v>546</v>
      </c>
      <c r="G161" s="231" t="s">
        <v>398</v>
      </c>
    </row>
    <row r="162" spans="1:7" x14ac:dyDescent="0.15">
      <c r="A162" s="146">
        <f t="shared" si="8"/>
        <v>45300</v>
      </c>
      <c r="B162" s="100"/>
      <c r="C162" s="244" t="s">
        <v>353</v>
      </c>
      <c r="D162" s="87"/>
      <c r="E162" s="280"/>
      <c r="F162" s="230"/>
      <c r="G162" s="231"/>
    </row>
    <row r="163" spans="1:7" ht="14.25" thickBot="1" x14ac:dyDescent="0.2">
      <c r="A163" s="146">
        <f t="shared" si="8"/>
        <v>45300</v>
      </c>
      <c r="B163" s="113"/>
      <c r="C163" s="247"/>
      <c r="D163" s="89"/>
      <c r="E163" s="281"/>
      <c r="F163" s="236"/>
      <c r="G163" s="237"/>
    </row>
    <row r="164" spans="1:7" ht="40.5" x14ac:dyDescent="0.15">
      <c r="A164" s="242">
        <v>45301</v>
      </c>
      <c r="B164" s="118"/>
      <c r="C164" s="248" t="s">
        <v>343</v>
      </c>
      <c r="D164" s="87" t="s">
        <v>83</v>
      </c>
      <c r="E164" s="279" t="s">
        <v>547</v>
      </c>
      <c r="F164" s="227" t="s">
        <v>543</v>
      </c>
      <c r="G164" s="228" t="s">
        <v>401</v>
      </c>
    </row>
    <row r="165" spans="1:7" x14ac:dyDescent="0.15">
      <c r="A165" s="146">
        <f t="shared" ref="A165:A181" si="9">A164</f>
        <v>45301</v>
      </c>
      <c r="B165" s="106">
        <f>A164</f>
        <v>45301</v>
      </c>
      <c r="C165" s="244" t="s">
        <v>344</v>
      </c>
      <c r="D165" s="87"/>
      <c r="E165" s="280"/>
      <c r="F165" s="230"/>
      <c r="G165" s="231"/>
    </row>
    <row r="166" spans="1:7" ht="54" x14ac:dyDescent="0.15">
      <c r="A166" s="146">
        <v>45301</v>
      </c>
      <c r="B166" s="100" t="s">
        <v>345</v>
      </c>
      <c r="C166" s="244" t="s">
        <v>346</v>
      </c>
      <c r="D166" s="87" t="s">
        <v>84</v>
      </c>
      <c r="E166" s="280" t="s">
        <v>548</v>
      </c>
      <c r="F166" s="230" t="s">
        <v>474</v>
      </c>
      <c r="G166" s="231" t="s">
        <v>404</v>
      </c>
    </row>
    <row r="167" spans="1:7" ht="40.5" x14ac:dyDescent="0.15">
      <c r="A167" s="146">
        <v>45301</v>
      </c>
      <c r="B167" s="100" t="s">
        <v>347</v>
      </c>
      <c r="C167" s="244" t="s">
        <v>348</v>
      </c>
      <c r="D167" s="87" t="s">
        <v>85</v>
      </c>
      <c r="E167" s="280" t="s">
        <v>549</v>
      </c>
      <c r="F167" s="230" t="s">
        <v>397</v>
      </c>
      <c r="G167" s="231" t="s">
        <v>404</v>
      </c>
    </row>
    <row r="168" spans="1:7" ht="27" x14ac:dyDescent="0.15">
      <c r="A168" s="146">
        <v>45301</v>
      </c>
      <c r="B168" s="100"/>
      <c r="C168" s="244" t="s">
        <v>349</v>
      </c>
      <c r="D168" s="87" t="s">
        <v>86</v>
      </c>
      <c r="E168" s="280" t="s">
        <v>550</v>
      </c>
      <c r="F168" s="230" t="s">
        <v>543</v>
      </c>
      <c r="G168" s="231" t="s">
        <v>404</v>
      </c>
    </row>
    <row r="169" spans="1:7" x14ac:dyDescent="0.15">
      <c r="A169" s="146">
        <f t="shared" si="9"/>
        <v>45301</v>
      </c>
      <c r="B169" s="100" t="s">
        <v>350</v>
      </c>
      <c r="C169" s="244"/>
      <c r="D169" s="87"/>
      <c r="E169" s="280"/>
      <c r="F169" s="230"/>
      <c r="G169" s="231"/>
    </row>
    <row r="170" spans="1:7" ht="40.5" x14ac:dyDescent="0.15">
      <c r="A170" s="146">
        <v>45301</v>
      </c>
      <c r="B170" s="100" t="s">
        <v>351</v>
      </c>
      <c r="C170" s="244" t="s">
        <v>352</v>
      </c>
      <c r="D170" s="87" t="s">
        <v>295</v>
      </c>
      <c r="E170" s="280" t="s">
        <v>551</v>
      </c>
      <c r="F170" s="230" t="s">
        <v>425</v>
      </c>
      <c r="G170" s="231" t="s">
        <v>398</v>
      </c>
    </row>
    <row r="171" spans="1:7" x14ac:dyDescent="0.15">
      <c r="A171" s="146">
        <f t="shared" si="9"/>
        <v>45301</v>
      </c>
      <c r="B171" s="100"/>
      <c r="C171" s="246" t="s">
        <v>353</v>
      </c>
      <c r="D171" s="88"/>
      <c r="E171" s="280"/>
      <c r="F171" s="230"/>
      <c r="G171" s="231"/>
    </row>
    <row r="172" spans="1:7" ht="14.25" thickBot="1" x14ac:dyDescent="0.2">
      <c r="A172" s="153">
        <f t="shared" si="9"/>
        <v>45301</v>
      </c>
      <c r="B172" s="113"/>
      <c r="C172" s="247"/>
      <c r="D172" s="89"/>
      <c r="E172" s="281"/>
      <c r="F172" s="236"/>
      <c r="G172" s="237"/>
    </row>
    <row r="173" spans="1:7" ht="40.5" x14ac:dyDescent="0.15">
      <c r="A173" s="166">
        <v>45301</v>
      </c>
      <c r="B173" s="118"/>
      <c r="C173" s="243" t="s">
        <v>343</v>
      </c>
      <c r="D173" s="87" t="s">
        <v>87</v>
      </c>
      <c r="E173" s="279" t="s">
        <v>552</v>
      </c>
      <c r="F173" s="227" t="s">
        <v>553</v>
      </c>
      <c r="G173" s="228" t="s">
        <v>398</v>
      </c>
    </row>
    <row r="174" spans="1:7" ht="27" x14ac:dyDescent="0.15">
      <c r="A174" s="146">
        <v>45301</v>
      </c>
      <c r="B174" s="106">
        <f>A173</f>
        <v>45301</v>
      </c>
      <c r="C174" s="244" t="s">
        <v>344</v>
      </c>
      <c r="D174" s="87" t="s">
        <v>88</v>
      </c>
      <c r="E174" s="280" t="s">
        <v>554</v>
      </c>
      <c r="F174" s="230" t="s">
        <v>543</v>
      </c>
      <c r="G174" s="231" t="s">
        <v>404</v>
      </c>
    </row>
    <row r="175" spans="1:7" ht="27" x14ac:dyDescent="0.15">
      <c r="A175" s="146">
        <v>45301</v>
      </c>
      <c r="B175" s="100" t="s">
        <v>345</v>
      </c>
      <c r="C175" s="244" t="s">
        <v>346</v>
      </c>
      <c r="D175" s="87" t="s">
        <v>89</v>
      </c>
      <c r="E175" s="280" t="s">
        <v>555</v>
      </c>
      <c r="F175" s="230" t="s">
        <v>528</v>
      </c>
      <c r="G175" s="231" t="s">
        <v>404</v>
      </c>
    </row>
    <row r="176" spans="1:7" ht="40.5" x14ac:dyDescent="0.15">
      <c r="A176" s="146">
        <v>45301</v>
      </c>
      <c r="B176" s="100" t="s">
        <v>347</v>
      </c>
      <c r="C176" s="244" t="s">
        <v>348</v>
      </c>
      <c r="D176" s="87" t="s">
        <v>90</v>
      </c>
      <c r="E176" s="280" t="s">
        <v>556</v>
      </c>
      <c r="F176" s="230" t="s">
        <v>557</v>
      </c>
      <c r="G176" s="231" t="s">
        <v>457</v>
      </c>
    </row>
    <row r="177" spans="1:7" ht="40.5" x14ac:dyDescent="0.15">
      <c r="A177" s="146">
        <v>45301</v>
      </c>
      <c r="B177" s="100"/>
      <c r="C177" s="244" t="s">
        <v>349</v>
      </c>
      <c r="D177" s="87" t="s">
        <v>91</v>
      </c>
      <c r="E177" s="280" t="s">
        <v>558</v>
      </c>
      <c r="F177" s="230" t="s">
        <v>464</v>
      </c>
      <c r="G177" s="231" t="s">
        <v>404</v>
      </c>
    </row>
    <row r="178" spans="1:7" x14ac:dyDescent="0.15">
      <c r="A178" s="146">
        <f t="shared" si="9"/>
        <v>45301</v>
      </c>
      <c r="B178" s="100" t="s">
        <v>354</v>
      </c>
      <c r="C178" s="244"/>
      <c r="D178" s="87"/>
      <c r="E178" s="280"/>
      <c r="F178" s="230"/>
      <c r="G178" s="231"/>
    </row>
    <row r="179" spans="1:7" ht="27" x14ac:dyDescent="0.15">
      <c r="A179" s="146">
        <v>45301</v>
      </c>
      <c r="B179" s="100" t="s">
        <v>351</v>
      </c>
      <c r="C179" s="244" t="s">
        <v>352</v>
      </c>
      <c r="D179" s="87" t="s">
        <v>296</v>
      </c>
      <c r="E179" s="280" t="s">
        <v>559</v>
      </c>
      <c r="F179" s="230" t="s">
        <v>560</v>
      </c>
      <c r="G179" s="231" t="s">
        <v>401</v>
      </c>
    </row>
    <row r="180" spans="1:7" x14ac:dyDescent="0.15">
      <c r="A180" s="146">
        <f t="shared" si="9"/>
        <v>45301</v>
      </c>
      <c r="B180" s="100"/>
      <c r="C180" s="246" t="s">
        <v>353</v>
      </c>
      <c r="D180" s="88"/>
      <c r="E180" s="280"/>
      <c r="F180" s="230"/>
      <c r="G180" s="231"/>
    </row>
    <row r="181" spans="1:7" ht="14.25" thickBot="1" x14ac:dyDescent="0.2">
      <c r="A181" s="146">
        <f t="shared" si="9"/>
        <v>45301</v>
      </c>
      <c r="B181" s="113"/>
      <c r="C181" s="247"/>
      <c r="D181" s="89"/>
      <c r="E181" s="282"/>
      <c r="F181" s="249"/>
      <c r="G181" s="237"/>
    </row>
    <row r="182" spans="1:7" ht="54" x14ac:dyDescent="0.15">
      <c r="A182" s="242">
        <v>45302</v>
      </c>
      <c r="B182" s="118"/>
      <c r="C182" s="243" t="s">
        <v>343</v>
      </c>
      <c r="D182" s="87" t="s">
        <v>92</v>
      </c>
      <c r="E182" s="279" t="s">
        <v>561</v>
      </c>
      <c r="F182" s="227" t="s">
        <v>472</v>
      </c>
      <c r="G182" s="228" t="s">
        <v>404</v>
      </c>
    </row>
    <row r="183" spans="1:7" x14ac:dyDescent="0.15">
      <c r="A183" s="146">
        <f t="shared" ref="A183:A199" si="10">A182</f>
        <v>45302</v>
      </c>
      <c r="B183" s="106">
        <f>A182</f>
        <v>45302</v>
      </c>
      <c r="C183" s="244" t="s">
        <v>344</v>
      </c>
      <c r="D183" s="87"/>
      <c r="E183" s="280"/>
      <c r="F183" s="230"/>
      <c r="G183" s="231"/>
    </row>
    <row r="184" spans="1:7" ht="27" x14ac:dyDescent="0.15">
      <c r="A184" s="146">
        <v>45302</v>
      </c>
      <c r="B184" s="100" t="s">
        <v>345</v>
      </c>
      <c r="C184" s="244" t="s">
        <v>346</v>
      </c>
      <c r="D184" s="87" t="s">
        <v>93</v>
      </c>
      <c r="E184" s="280" t="s">
        <v>562</v>
      </c>
      <c r="F184" s="230" t="s">
        <v>425</v>
      </c>
      <c r="G184" s="231" t="s">
        <v>404</v>
      </c>
    </row>
    <row r="185" spans="1:7" ht="27" x14ac:dyDescent="0.15">
      <c r="A185" s="146">
        <v>45302</v>
      </c>
      <c r="B185" s="100" t="s">
        <v>347</v>
      </c>
      <c r="C185" s="244" t="s">
        <v>348</v>
      </c>
      <c r="D185" s="87" t="s">
        <v>94</v>
      </c>
      <c r="E185" s="280" t="s">
        <v>563</v>
      </c>
      <c r="F185" s="230" t="s">
        <v>425</v>
      </c>
      <c r="G185" s="231" t="s">
        <v>404</v>
      </c>
    </row>
    <row r="186" spans="1:7" ht="27" x14ac:dyDescent="0.15">
      <c r="A186" s="146">
        <v>45302</v>
      </c>
      <c r="B186" s="100"/>
      <c r="C186" s="244" t="s">
        <v>349</v>
      </c>
      <c r="D186" s="87" t="s">
        <v>95</v>
      </c>
      <c r="E186" s="280" t="s">
        <v>564</v>
      </c>
      <c r="F186" s="230" t="s">
        <v>417</v>
      </c>
      <c r="G186" s="231" t="s">
        <v>404</v>
      </c>
    </row>
    <row r="187" spans="1:7" x14ac:dyDescent="0.15">
      <c r="A187" s="146">
        <f t="shared" si="10"/>
        <v>45302</v>
      </c>
      <c r="B187" s="100" t="s">
        <v>350</v>
      </c>
      <c r="C187" s="244"/>
      <c r="D187" s="87"/>
      <c r="E187" s="280"/>
      <c r="F187" s="230"/>
      <c r="G187" s="231"/>
    </row>
    <row r="188" spans="1:7" ht="54" x14ac:dyDescent="0.15">
      <c r="A188" s="146">
        <v>45302</v>
      </c>
      <c r="B188" s="100" t="s">
        <v>351</v>
      </c>
      <c r="C188" s="244" t="s">
        <v>352</v>
      </c>
      <c r="D188" s="87" t="s">
        <v>297</v>
      </c>
      <c r="E188" s="280" t="s">
        <v>565</v>
      </c>
      <c r="F188" s="230" t="s">
        <v>484</v>
      </c>
      <c r="G188" s="231" t="s">
        <v>398</v>
      </c>
    </row>
    <row r="189" spans="1:7" x14ac:dyDescent="0.15">
      <c r="A189" s="146">
        <f t="shared" si="10"/>
        <v>45302</v>
      </c>
      <c r="B189" s="100"/>
      <c r="C189" s="246" t="s">
        <v>353</v>
      </c>
      <c r="D189" s="88"/>
      <c r="E189" s="280"/>
      <c r="F189" s="230"/>
      <c r="G189" s="231"/>
    </row>
    <row r="190" spans="1:7" ht="14.25" thickBot="1" x14ac:dyDescent="0.2">
      <c r="A190" s="153">
        <f t="shared" si="10"/>
        <v>45302</v>
      </c>
      <c r="B190" s="113"/>
      <c r="C190" s="247"/>
      <c r="D190" s="89"/>
      <c r="E190" s="281"/>
      <c r="F190" s="236"/>
      <c r="G190" s="237"/>
    </row>
    <row r="191" spans="1:7" x14ac:dyDescent="0.15">
      <c r="A191" s="166">
        <v>45302</v>
      </c>
      <c r="B191" s="118"/>
      <c r="C191" s="243" t="s">
        <v>343</v>
      </c>
      <c r="D191" s="87" t="s">
        <v>96</v>
      </c>
      <c r="E191" s="279" t="s">
        <v>566</v>
      </c>
      <c r="F191" s="227"/>
      <c r="G191" s="228" t="s">
        <v>567</v>
      </c>
    </row>
    <row r="192" spans="1:7" ht="27" x14ac:dyDescent="0.15">
      <c r="A192" s="146">
        <v>45302</v>
      </c>
      <c r="B192" s="106">
        <f>A191</f>
        <v>45302</v>
      </c>
      <c r="C192" s="244" t="s">
        <v>344</v>
      </c>
      <c r="D192" s="87" t="s">
        <v>97</v>
      </c>
      <c r="E192" s="283" t="s">
        <v>568</v>
      </c>
      <c r="F192" s="250" t="s">
        <v>397</v>
      </c>
      <c r="G192" s="231" t="s">
        <v>404</v>
      </c>
    </row>
    <row r="193" spans="1:7" ht="54" x14ac:dyDescent="0.15">
      <c r="A193" s="146">
        <v>45302</v>
      </c>
      <c r="B193" s="100" t="s">
        <v>345</v>
      </c>
      <c r="C193" s="244" t="s">
        <v>346</v>
      </c>
      <c r="D193" s="87" t="s">
        <v>98</v>
      </c>
      <c r="E193" s="283" t="s">
        <v>569</v>
      </c>
      <c r="F193" s="250" t="s">
        <v>570</v>
      </c>
      <c r="G193" s="231" t="s">
        <v>404</v>
      </c>
    </row>
    <row r="194" spans="1:7" ht="40.5" x14ac:dyDescent="0.15">
      <c r="A194" s="146">
        <v>45302</v>
      </c>
      <c r="B194" s="100" t="s">
        <v>347</v>
      </c>
      <c r="C194" s="244" t="s">
        <v>348</v>
      </c>
      <c r="D194" s="87" t="s">
        <v>99</v>
      </c>
      <c r="E194" s="283" t="s">
        <v>571</v>
      </c>
      <c r="F194" s="250" t="s">
        <v>425</v>
      </c>
      <c r="G194" s="231" t="s">
        <v>398</v>
      </c>
    </row>
    <row r="195" spans="1:7" ht="40.5" x14ac:dyDescent="0.15">
      <c r="A195" s="146">
        <v>45302</v>
      </c>
      <c r="B195" s="100"/>
      <c r="C195" s="244" t="s">
        <v>349</v>
      </c>
      <c r="D195" s="87" t="s">
        <v>100</v>
      </c>
      <c r="E195" s="280" t="s">
        <v>572</v>
      </c>
      <c r="F195" s="230" t="s">
        <v>408</v>
      </c>
      <c r="G195" s="231" t="s">
        <v>398</v>
      </c>
    </row>
    <row r="196" spans="1:7" x14ac:dyDescent="0.15">
      <c r="A196" s="146">
        <f t="shared" si="10"/>
        <v>45302</v>
      </c>
      <c r="B196" s="100" t="s">
        <v>354</v>
      </c>
      <c r="C196" s="244"/>
      <c r="D196" s="87"/>
      <c r="E196" s="280"/>
      <c r="F196" s="230"/>
      <c r="G196" s="231"/>
    </row>
    <row r="197" spans="1:7" ht="27" x14ac:dyDescent="0.15">
      <c r="A197" s="146">
        <v>45302</v>
      </c>
      <c r="B197" s="100" t="s">
        <v>351</v>
      </c>
      <c r="C197" s="244" t="s">
        <v>352</v>
      </c>
      <c r="D197" s="87" t="s">
        <v>298</v>
      </c>
      <c r="E197" s="280" t="s">
        <v>573</v>
      </c>
      <c r="F197" s="230" t="s">
        <v>574</v>
      </c>
      <c r="G197" s="231" t="s">
        <v>401</v>
      </c>
    </row>
    <row r="198" spans="1:7" x14ac:dyDescent="0.15">
      <c r="A198" s="146">
        <f t="shared" si="10"/>
        <v>45302</v>
      </c>
      <c r="B198" s="100"/>
      <c r="C198" s="246" t="s">
        <v>353</v>
      </c>
      <c r="D198" s="88"/>
      <c r="E198" s="280"/>
      <c r="F198" s="230"/>
      <c r="G198" s="231"/>
    </row>
    <row r="199" spans="1:7" ht="14.25" thickBot="1" x14ac:dyDescent="0.2">
      <c r="A199" s="146">
        <f t="shared" si="10"/>
        <v>45302</v>
      </c>
      <c r="B199" s="113"/>
      <c r="C199" s="247"/>
      <c r="D199" s="89"/>
      <c r="E199" s="281"/>
      <c r="F199" s="236"/>
      <c r="G199" s="237"/>
    </row>
    <row r="200" spans="1:7" ht="40.5" x14ac:dyDescent="0.15">
      <c r="A200" s="242">
        <v>45303</v>
      </c>
      <c r="B200" s="118"/>
      <c r="C200" s="243" t="s">
        <v>343</v>
      </c>
      <c r="D200" s="87" t="s">
        <v>101</v>
      </c>
      <c r="E200" s="279" t="s">
        <v>575</v>
      </c>
      <c r="F200" s="227" t="s">
        <v>445</v>
      </c>
      <c r="G200" s="228" t="s">
        <v>401</v>
      </c>
    </row>
    <row r="201" spans="1:7" x14ac:dyDescent="0.15">
      <c r="A201" s="146">
        <f t="shared" ref="A201:A217" si="11">A200</f>
        <v>45303</v>
      </c>
      <c r="B201" s="106">
        <f>A200</f>
        <v>45303</v>
      </c>
      <c r="C201" s="244" t="s">
        <v>344</v>
      </c>
      <c r="D201" s="87"/>
      <c r="E201" s="280"/>
      <c r="F201" s="230"/>
      <c r="G201" s="231"/>
    </row>
    <row r="202" spans="1:7" ht="54" x14ac:dyDescent="0.15">
      <c r="A202" s="146">
        <v>45303</v>
      </c>
      <c r="B202" s="100" t="s">
        <v>345</v>
      </c>
      <c r="C202" s="244" t="s">
        <v>346</v>
      </c>
      <c r="D202" s="87" t="s">
        <v>102</v>
      </c>
      <c r="E202" s="280" t="s">
        <v>576</v>
      </c>
      <c r="F202" s="230" t="s">
        <v>406</v>
      </c>
      <c r="G202" s="231" t="s">
        <v>398</v>
      </c>
    </row>
    <row r="203" spans="1:7" ht="40.5" x14ac:dyDescent="0.15">
      <c r="A203" s="146">
        <v>45303</v>
      </c>
      <c r="B203" s="100" t="s">
        <v>347</v>
      </c>
      <c r="C203" s="244" t="s">
        <v>348</v>
      </c>
      <c r="D203" s="87" t="s">
        <v>103</v>
      </c>
      <c r="E203" s="280" t="s">
        <v>577</v>
      </c>
      <c r="F203" s="230" t="s">
        <v>425</v>
      </c>
      <c r="G203" s="231" t="s">
        <v>404</v>
      </c>
    </row>
    <row r="204" spans="1:7" ht="40.5" x14ac:dyDescent="0.15">
      <c r="A204" s="146">
        <v>45303</v>
      </c>
      <c r="B204" s="100"/>
      <c r="C204" s="244" t="s">
        <v>349</v>
      </c>
      <c r="D204" s="87" t="s">
        <v>104</v>
      </c>
      <c r="E204" s="280" t="s">
        <v>578</v>
      </c>
      <c r="F204" s="230" t="s">
        <v>579</v>
      </c>
      <c r="G204" s="231" t="s">
        <v>404</v>
      </c>
    </row>
    <row r="205" spans="1:7" x14ac:dyDescent="0.15">
      <c r="A205" s="146">
        <f t="shared" si="11"/>
        <v>45303</v>
      </c>
      <c r="B205" s="100" t="s">
        <v>350</v>
      </c>
      <c r="C205" s="244"/>
      <c r="D205" s="87"/>
      <c r="E205" s="280"/>
      <c r="F205" s="230"/>
      <c r="G205" s="231"/>
    </row>
    <row r="206" spans="1:7" ht="54" x14ac:dyDescent="0.15">
      <c r="A206" s="146">
        <v>45303</v>
      </c>
      <c r="B206" s="100" t="s">
        <v>351</v>
      </c>
      <c r="C206" s="244" t="s">
        <v>352</v>
      </c>
      <c r="D206" s="87" t="s">
        <v>299</v>
      </c>
      <c r="E206" s="280" t="s">
        <v>580</v>
      </c>
      <c r="F206" s="230" t="s">
        <v>474</v>
      </c>
      <c r="G206" s="231" t="s">
        <v>404</v>
      </c>
    </row>
    <row r="207" spans="1:7" x14ac:dyDescent="0.15">
      <c r="A207" s="146">
        <f t="shared" si="11"/>
        <v>45303</v>
      </c>
      <c r="B207" s="100"/>
      <c r="C207" s="246" t="s">
        <v>353</v>
      </c>
      <c r="D207" s="88"/>
      <c r="E207" s="280"/>
      <c r="F207" s="230"/>
      <c r="G207" s="231"/>
    </row>
    <row r="208" spans="1:7" ht="14.25" thickBot="1" x14ac:dyDescent="0.2">
      <c r="A208" s="153">
        <f t="shared" si="11"/>
        <v>45303</v>
      </c>
      <c r="B208" s="113"/>
      <c r="C208" s="247"/>
      <c r="D208" s="89"/>
      <c r="E208" s="281"/>
      <c r="F208" s="236"/>
      <c r="G208" s="237"/>
    </row>
    <row r="209" spans="1:7" ht="40.5" x14ac:dyDescent="0.15">
      <c r="A209" s="166">
        <v>45303</v>
      </c>
      <c r="B209" s="118"/>
      <c r="C209" s="243" t="s">
        <v>343</v>
      </c>
      <c r="D209" s="87" t="s">
        <v>105</v>
      </c>
      <c r="E209" s="279" t="s">
        <v>581</v>
      </c>
      <c r="F209" s="227" t="s">
        <v>582</v>
      </c>
      <c r="G209" s="228" t="s">
        <v>398</v>
      </c>
    </row>
    <row r="210" spans="1:7" x14ac:dyDescent="0.15">
      <c r="A210" s="146">
        <v>45303</v>
      </c>
      <c r="B210" s="106">
        <f>A209</f>
        <v>45303</v>
      </c>
      <c r="C210" s="244" t="s">
        <v>344</v>
      </c>
      <c r="D210" s="240" t="s">
        <v>106</v>
      </c>
      <c r="E210" s="280" t="s">
        <v>583</v>
      </c>
      <c r="F210" s="230"/>
      <c r="G210" s="231" t="s">
        <v>404</v>
      </c>
    </row>
    <row r="211" spans="1:7" ht="27" x14ac:dyDescent="0.15">
      <c r="A211" s="146">
        <v>45303</v>
      </c>
      <c r="B211" s="100" t="s">
        <v>345</v>
      </c>
      <c r="C211" s="244" t="s">
        <v>346</v>
      </c>
      <c r="D211" s="87" t="s">
        <v>107</v>
      </c>
      <c r="E211" s="280" t="s">
        <v>584</v>
      </c>
      <c r="F211" s="230" t="s">
        <v>585</v>
      </c>
      <c r="G211" s="231" t="s">
        <v>404</v>
      </c>
    </row>
    <row r="212" spans="1:7" ht="54" x14ac:dyDescent="0.15">
      <c r="A212" s="146">
        <v>45303</v>
      </c>
      <c r="B212" s="100" t="s">
        <v>347</v>
      </c>
      <c r="C212" s="244" t="s">
        <v>348</v>
      </c>
      <c r="D212" s="87" t="s">
        <v>108</v>
      </c>
      <c r="E212" s="284" t="s">
        <v>586</v>
      </c>
      <c r="F212" s="251" t="s">
        <v>403</v>
      </c>
      <c r="G212" s="231" t="s">
        <v>404</v>
      </c>
    </row>
    <row r="213" spans="1:7" ht="40.5" x14ac:dyDescent="0.15">
      <c r="A213" s="146">
        <v>45303</v>
      </c>
      <c r="B213" s="100"/>
      <c r="C213" s="244" t="s">
        <v>349</v>
      </c>
      <c r="D213" s="87" t="s">
        <v>109</v>
      </c>
      <c r="E213" s="280" t="s">
        <v>587</v>
      </c>
      <c r="F213" s="230" t="s">
        <v>412</v>
      </c>
      <c r="G213" s="231" t="s">
        <v>404</v>
      </c>
    </row>
    <row r="214" spans="1:7" x14ac:dyDescent="0.15">
      <c r="A214" s="146">
        <f t="shared" si="11"/>
        <v>45303</v>
      </c>
      <c r="B214" s="100" t="s">
        <v>354</v>
      </c>
      <c r="C214" s="244"/>
      <c r="D214" s="87"/>
      <c r="E214" s="280"/>
      <c r="F214" s="230"/>
      <c r="G214" s="231"/>
    </row>
    <row r="215" spans="1:7" ht="54" x14ac:dyDescent="0.15">
      <c r="A215" s="146">
        <v>45303</v>
      </c>
      <c r="B215" s="100" t="s">
        <v>351</v>
      </c>
      <c r="C215" s="244" t="s">
        <v>352</v>
      </c>
      <c r="D215" s="87" t="s">
        <v>300</v>
      </c>
      <c r="E215" s="280" t="s">
        <v>588</v>
      </c>
      <c r="F215" s="230" t="s">
        <v>589</v>
      </c>
      <c r="G215" s="231" t="s">
        <v>398</v>
      </c>
    </row>
    <row r="216" spans="1:7" ht="27" x14ac:dyDescent="0.15">
      <c r="A216" s="146">
        <v>45303</v>
      </c>
      <c r="B216" s="100"/>
      <c r="C216" s="246" t="s">
        <v>353</v>
      </c>
      <c r="D216" s="88" t="s">
        <v>289</v>
      </c>
      <c r="E216" s="280" t="s">
        <v>508</v>
      </c>
      <c r="F216" s="230"/>
      <c r="G216" s="231" t="s">
        <v>404</v>
      </c>
    </row>
    <row r="217" spans="1:7" ht="14.25" thickBot="1" x14ac:dyDescent="0.2">
      <c r="A217" s="146">
        <f t="shared" si="11"/>
        <v>45303</v>
      </c>
      <c r="B217" s="113"/>
      <c r="C217" s="247"/>
      <c r="D217" s="89"/>
      <c r="E217" s="281"/>
      <c r="F217" s="236"/>
      <c r="G217" s="237"/>
    </row>
    <row r="218" spans="1:7" ht="54" x14ac:dyDescent="0.15">
      <c r="A218" s="242">
        <v>45304</v>
      </c>
      <c r="B218" s="118"/>
      <c r="C218" s="243" t="s">
        <v>343</v>
      </c>
      <c r="D218" s="87" t="s">
        <v>110</v>
      </c>
      <c r="E218" s="279" t="s">
        <v>590</v>
      </c>
      <c r="F218" s="227" t="s">
        <v>591</v>
      </c>
      <c r="G218" s="228" t="s">
        <v>404</v>
      </c>
    </row>
    <row r="219" spans="1:7" x14ac:dyDescent="0.15">
      <c r="A219" s="146">
        <f t="shared" ref="A219:A235" si="12">A218</f>
        <v>45304</v>
      </c>
      <c r="B219" s="106">
        <f>A218</f>
        <v>45304</v>
      </c>
      <c r="C219" s="244" t="s">
        <v>344</v>
      </c>
      <c r="D219" s="252"/>
      <c r="E219" s="280"/>
      <c r="F219" s="230"/>
      <c r="G219" s="231"/>
    </row>
    <row r="220" spans="1:7" ht="40.5" x14ac:dyDescent="0.15">
      <c r="A220" s="146">
        <v>45304</v>
      </c>
      <c r="B220" s="100" t="s">
        <v>345</v>
      </c>
      <c r="C220" s="244" t="s">
        <v>346</v>
      </c>
      <c r="D220" s="90" t="s">
        <v>111</v>
      </c>
      <c r="E220" s="280" t="s">
        <v>592</v>
      </c>
      <c r="F220" s="230" t="s">
        <v>593</v>
      </c>
      <c r="G220" s="231" t="s">
        <v>594</v>
      </c>
    </row>
    <row r="221" spans="1:7" ht="67.5" x14ac:dyDescent="0.15">
      <c r="A221" s="146">
        <v>45304</v>
      </c>
      <c r="B221" s="100" t="s">
        <v>347</v>
      </c>
      <c r="C221" s="244" t="s">
        <v>348</v>
      </c>
      <c r="D221" s="87" t="s">
        <v>112</v>
      </c>
      <c r="E221" s="280" t="s">
        <v>595</v>
      </c>
      <c r="F221" s="230" t="s">
        <v>474</v>
      </c>
      <c r="G221" s="231" t="s">
        <v>457</v>
      </c>
    </row>
    <row r="222" spans="1:7" ht="40.5" x14ac:dyDescent="0.15">
      <c r="A222" s="146">
        <v>45304</v>
      </c>
      <c r="B222" s="100"/>
      <c r="C222" s="244" t="s">
        <v>349</v>
      </c>
      <c r="D222" s="87" t="s">
        <v>113</v>
      </c>
      <c r="E222" s="280" t="s">
        <v>596</v>
      </c>
      <c r="F222" s="230" t="s">
        <v>408</v>
      </c>
      <c r="G222" s="231" t="s">
        <v>398</v>
      </c>
    </row>
    <row r="223" spans="1:7" x14ac:dyDescent="0.15">
      <c r="A223" s="146">
        <f t="shared" si="12"/>
        <v>45304</v>
      </c>
      <c r="B223" s="100" t="s">
        <v>350</v>
      </c>
      <c r="C223" s="244"/>
      <c r="D223" s="87"/>
      <c r="E223" s="280"/>
      <c r="F223" s="230"/>
      <c r="G223" s="231"/>
    </row>
    <row r="224" spans="1:7" ht="40.5" x14ac:dyDescent="0.15">
      <c r="A224" s="146">
        <v>45304</v>
      </c>
      <c r="B224" s="100" t="s">
        <v>351</v>
      </c>
      <c r="C224" s="244" t="s">
        <v>352</v>
      </c>
      <c r="D224" s="87" t="s">
        <v>261</v>
      </c>
      <c r="E224" s="280" t="s">
        <v>597</v>
      </c>
      <c r="F224" s="230" t="s">
        <v>598</v>
      </c>
      <c r="G224" s="231" t="s">
        <v>404</v>
      </c>
    </row>
    <row r="225" spans="1:7" x14ac:dyDescent="0.15">
      <c r="A225" s="146">
        <f t="shared" si="12"/>
        <v>45304</v>
      </c>
      <c r="B225" s="100"/>
      <c r="C225" s="246" t="s">
        <v>353</v>
      </c>
      <c r="D225" s="88"/>
      <c r="E225" s="280"/>
      <c r="F225" s="230"/>
      <c r="G225" s="231"/>
    </row>
    <row r="226" spans="1:7" ht="14.25" thickBot="1" x14ac:dyDescent="0.2">
      <c r="A226" s="153">
        <f t="shared" si="12"/>
        <v>45304</v>
      </c>
      <c r="B226" s="113"/>
      <c r="C226" s="247"/>
      <c r="D226" s="89"/>
      <c r="E226" s="281"/>
      <c r="F226" s="236"/>
      <c r="G226" s="237"/>
    </row>
    <row r="227" spans="1:7" ht="54" x14ac:dyDescent="0.15">
      <c r="A227" s="166">
        <v>45304</v>
      </c>
      <c r="B227" s="118"/>
      <c r="C227" s="243" t="s">
        <v>343</v>
      </c>
      <c r="D227" s="87" t="s">
        <v>114</v>
      </c>
      <c r="E227" s="279" t="s">
        <v>599</v>
      </c>
      <c r="F227" s="227" t="s">
        <v>408</v>
      </c>
      <c r="G227" s="228" t="s">
        <v>600</v>
      </c>
    </row>
    <row r="228" spans="1:7" ht="40.5" x14ac:dyDescent="0.15">
      <c r="A228" s="146">
        <v>45304</v>
      </c>
      <c r="B228" s="106">
        <f>A227</f>
        <v>45304</v>
      </c>
      <c r="C228" s="244" t="s">
        <v>344</v>
      </c>
      <c r="D228" s="87" t="s">
        <v>115</v>
      </c>
      <c r="E228" s="280" t="s">
        <v>601</v>
      </c>
      <c r="F228" s="230" t="s">
        <v>602</v>
      </c>
      <c r="G228" s="231" t="s">
        <v>404</v>
      </c>
    </row>
    <row r="229" spans="1:7" ht="54" x14ac:dyDescent="0.15">
      <c r="A229" s="146">
        <v>45304</v>
      </c>
      <c r="B229" s="100" t="s">
        <v>345</v>
      </c>
      <c r="C229" s="244" t="s">
        <v>346</v>
      </c>
      <c r="D229" s="87" t="s">
        <v>116</v>
      </c>
      <c r="E229" s="280" t="s">
        <v>603</v>
      </c>
      <c r="F229" s="230" t="s">
        <v>491</v>
      </c>
      <c r="G229" s="231" t="s">
        <v>438</v>
      </c>
    </row>
    <row r="230" spans="1:7" ht="54" x14ac:dyDescent="0.15">
      <c r="A230" s="146">
        <v>45304</v>
      </c>
      <c r="B230" s="100" t="s">
        <v>347</v>
      </c>
      <c r="C230" s="244" t="s">
        <v>348</v>
      </c>
      <c r="D230" s="87" t="s">
        <v>117</v>
      </c>
      <c r="E230" s="280" t="s">
        <v>604</v>
      </c>
      <c r="F230" s="230" t="s">
        <v>425</v>
      </c>
      <c r="G230" s="231" t="s">
        <v>398</v>
      </c>
    </row>
    <row r="231" spans="1:7" ht="27" x14ac:dyDescent="0.15">
      <c r="A231" s="146">
        <v>45304</v>
      </c>
      <c r="B231" s="100"/>
      <c r="C231" s="244" t="s">
        <v>349</v>
      </c>
      <c r="D231" s="87" t="s">
        <v>118</v>
      </c>
      <c r="E231" s="280" t="s">
        <v>605</v>
      </c>
      <c r="F231" s="230" t="s">
        <v>425</v>
      </c>
      <c r="G231" s="231" t="s">
        <v>404</v>
      </c>
    </row>
    <row r="232" spans="1:7" x14ac:dyDescent="0.15">
      <c r="A232" s="146">
        <f t="shared" si="12"/>
        <v>45304</v>
      </c>
      <c r="B232" s="100" t="s">
        <v>354</v>
      </c>
      <c r="C232" s="244"/>
      <c r="D232" s="87"/>
      <c r="E232" s="283"/>
      <c r="F232" s="250"/>
      <c r="G232" s="231"/>
    </row>
    <row r="233" spans="1:7" ht="27" x14ac:dyDescent="0.15">
      <c r="A233" s="146">
        <v>45304</v>
      </c>
      <c r="B233" s="100" t="s">
        <v>351</v>
      </c>
      <c r="C233" s="244" t="s">
        <v>352</v>
      </c>
      <c r="D233" s="87" t="s">
        <v>301</v>
      </c>
      <c r="E233" s="283" t="s">
        <v>606</v>
      </c>
      <c r="F233" s="250" t="s">
        <v>412</v>
      </c>
      <c r="G233" s="231" t="s">
        <v>401</v>
      </c>
    </row>
    <row r="234" spans="1:7" x14ac:dyDescent="0.15">
      <c r="A234" s="146">
        <f t="shared" si="12"/>
        <v>45304</v>
      </c>
      <c r="B234" s="100"/>
      <c r="C234" s="246" t="s">
        <v>353</v>
      </c>
      <c r="D234" s="88"/>
      <c r="E234" s="280"/>
      <c r="F234" s="230"/>
      <c r="G234" s="231"/>
    </row>
    <row r="235" spans="1:7" ht="14.25" thickBot="1" x14ac:dyDescent="0.2">
      <c r="A235" s="146">
        <f t="shared" si="12"/>
        <v>45304</v>
      </c>
      <c r="B235" s="113"/>
      <c r="C235" s="247"/>
      <c r="D235" s="89"/>
      <c r="E235" s="281"/>
      <c r="F235" s="236"/>
      <c r="G235" s="237"/>
    </row>
    <row r="236" spans="1:7" ht="40.5" x14ac:dyDescent="0.15">
      <c r="A236" s="242">
        <v>45305</v>
      </c>
      <c r="B236" s="118"/>
      <c r="C236" s="243" t="s">
        <v>343</v>
      </c>
      <c r="D236" s="87" t="s">
        <v>119</v>
      </c>
      <c r="E236" s="285" t="s">
        <v>607</v>
      </c>
      <c r="F236" s="253" t="s">
        <v>410</v>
      </c>
      <c r="G236" s="228" t="s">
        <v>398</v>
      </c>
    </row>
    <row r="237" spans="1:7" ht="40.5" x14ac:dyDescent="0.15">
      <c r="A237" s="146">
        <v>45305</v>
      </c>
      <c r="B237" s="106">
        <f>A236</f>
        <v>45305</v>
      </c>
      <c r="C237" s="244" t="s">
        <v>344</v>
      </c>
      <c r="D237" s="87" t="s">
        <v>120</v>
      </c>
      <c r="E237" s="280" t="s">
        <v>608</v>
      </c>
      <c r="F237" s="230" t="s">
        <v>609</v>
      </c>
      <c r="G237" s="231" t="s">
        <v>404</v>
      </c>
    </row>
    <row r="238" spans="1:7" ht="40.5" x14ac:dyDescent="0.15">
      <c r="A238" s="146">
        <v>45305</v>
      </c>
      <c r="B238" s="100" t="s">
        <v>345</v>
      </c>
      <c r="C238" s="244" t="s">
        <v>346</v>
      </c>
      <c r="D238" s="87" t="s">
        <v>121</v>
      </c>
      <c r="E238" s="280" t="s">
        <v>610</v>
      </c>
      <c r="F238" s="230" t="s">
        <v>598</v>
      </c>
      <c r="G238" s="231" t="s">
        <v>401</v>
      </c>
    </row>
    <row r="239" spans="1:7" ht="40.5" x14ac:dyDescent="0.15">
      <c r="A239" s="146">
        <v>45305</v>
      </c>
      <c r="B239" s="100" t="s">
        <v>347</v>
      </c>
      <c r="C239" s="244" t="s">
        <v>348</v>
      </c>
      <c r="D239" s="87" t="s">
        <v>122</v>
      </c>
      <c r="E239" s="283" t="s">
        <v>611</v>
      </c>
      <c r="F239" s="250" t="s">
        <v>445</v>
      </c>
      <c r="G239" s="231" t="s">
        <v>404</v>
      </c>
    </row>
    <row r="240" spans="1:7" ht="81" x14ac:dyDescent="0.15">
      <c r="A240" s="146">
        <v>45305</v>
      </c>
      <c r="B240" s="100"/>
      <c r="C240" s="244" t="s">
        <v>349</v>
      </c>
      <c r="D240" s="87" t="s">
        <v>123</v>
      </c>
      <c r="E240" s="286" t="s">
        <v>612</v>
      </c>
      <c r="F240" s="254" t="s">
        <v>613</v>
      </c>
      <c r="G240" s="231" t="s">
        <v>454</v>
      </c>
    </row>
    <row r="241" spans="1:7" x14ac:dyDescent="0.15">
      <c r="A241" s="146">
        <f t="shared" ref="A241:A253" si="13">A240</f>
        <v>45305</v>
      </c>
      <c r="B241" s="100" t="s">
        <v>350</v>
      </c>
      <c r="C241" s="244"/>
      <c r="D241" s="87"/>
      <c r="E241" s="280"/>
      <c r="F241" s="230"/>
      <c r="G241" s="231"/>
    </row>
    <row r="242" spans="1:7" ht="27" x14ac:dyDescent="0.15">
      <c r="A242" s="146">
        <v>45305</v>
      </c>
      <c r="B242" s="100" t="s">
        <v>351</v>
      </c>
      <c r="C242" s="244" t="s">
        <v>352</v>
      </c>
      <c r="D242" s="87" t="s">
        <v>302</v>
      </c>
      <c r="E242" s="280" t="s">
        <v>614</v>
      </c>
      <c r="F242" s="230"/>
      <c r="G242" s="231" t="s">
        <v>615</v>
      </c>
    </row>
    <row r="243" spans="1:7" x14ac:dyDescent="0.15">
      <c r="A243" s="146">
        <v>45305</v>
      </c>
      <c r="B243" s="100"/>
      <c r="C243" s="246" t="s">
        <v>353</v>
      </c>
      <c r="D243" s="88" t="s">
        <v>285</v>
      </c>
      <c r="E243" s="280" t="s">
        <v>476</v>
      </c>
      <c r="F243" s="230"/>
      <c r="G243" s="231" t="s">
        <v>477</v>
      </c>
    </row>
    <row r="244" spans="1:7" ht="14.25" thickBot="1" x14ac:dyDescent="0.2">
      <c r="A244" s="153">
        <f t="shared" si="13"/>
        <v>45305</v>
      </c>
      <c r="B244" s="113"/>
      <c r="C244" s="247"/>
      <c r="D244" s="89"/>
      <c r="E244" s="281"/>
      <c r="F244" s="236"/>
      <c r="G244" s="237"/>
    </row>
    <row r="245" spans="1:7" ht="27" x14ac:dyDescent="0.15">
      <c r="A245" s="166">
        <v>45305</v>
      </c>
      <c r="B245" s="118"/>
      <c r="C245" s="243" t="s">
        <v>343</v>
      </c>
      <c r="D245" s="87" t="s">
        <v>124</v>
      </c>
      <c r="E245" s="287" t="s">
        <v>616</v>
      </c>
      <c r="F245" s="255" t="s">
        <v>617</v>
      </c>
      <c r="G245" s="228" t="s">
        <v>401</v>
      </c>
    </row>
    <row r="246" spans="1:7" ht="27" x14ac:dyDescent="0.15">
      <c r="A246" s="146">
        <v>45305</v>
      </c>
      <c r="B246" s="106">
        <f>A245</f>
        <v>45305</v>
      </c>
      <c r="C246" s="244" t="s">
        <v>344</v>
      </c>
      <c r="D246" s="87" t="s">
        <v>125</v>
      </c>
      <c r="E246" s="280" t="s">
        <v>618</v>
      </c>
      <c r="F246" s="230" t="s">
        <v>543</v>
      </c>
      <c r="G246" s="231" t="s">
        <v>404</v>
      </c>
    </row>
    <row r="247" spans="1:7" ht="40.5" x14ac:dyDescent="0.15">
      <c r="A247" s="146">
        <v>45305</v>
      </c>
      <c r="B247" s="100" t="s">
        <v>345</v>
      </c>
      <c r="C247" s="244" t="s">
        <v>346</v>
      </c>
      <c r="D247" s="87" t="s">
        <v>126</v>
      </c>
      <c r="E247" s="280" t="s">
        <v>619</v>
      </c>
      <c r="F247" s="230" t="s">
        <v>408</v>
      </c>
      <c r="G247" s="231" t="s">
        <v>401</v>
      </c>
    </row>
    <row r="248" spans="1:7" ht="27" x14ac:dyDescent="0.15">
      <c r="A248" s="146">
        <v>45305</v>
      </c>
      <c r="B248" s="100" t="s">
        <v>347</v>
      </c>
      <c r="C248" s="244" t="s">
        <v>348</v>
      </c>
      <c r="D248" s="87" t="s">
        <v>127</v>
      </c>
      <c r="E248" s="280" t="s">
        <v>620</v>
      </c>
      <c r="F248" s="230" t="s">
        <v>425</v>
      </c>
      <c r="G248" s="231" t="s">
        <v>398</v>
      </c>
    </row>
    <row r="249" spans="1:7" ht="40.5" x14ac:dyDescent="0.15">
      <c r="A249" s="146">
        <v>45305</v>
      </c>
      <c r="B249" s="100"/>
      <c r="C249" s="244" t="s">
        <v>349</v>
      </c>
      <c r="D249" s="87" t="s">
        <v>128</v>
      </c>
      <c r="E249" s="280" t="s">
        <v>621</v>
      </c>
      <c r="F249" s="230" t="s">
        <v>622</v>
      </c>
      <c r="G249" s="231" t="s">
        <v>404</v>
      </c>
    </row>
    <row r="250" spans="1:7" x14ac:dyDescent="0.15">
      <c r="A250" s="146">
        <f t="shared" si="13"/>
        <v>45305</v>
      </c>
      <c r="B250" s="100" t="s">
        <v>354</v>
      </c>
      <c r="C250" s="244"/>
      <c r="D250" s="87"/>
      <c r="E250" s="280"/>
      <c r="F250" s="230"/>
      <c r="G250" s="231"/>
    </row>
    <row r="251" spans="1:7" ht="54" x14ac:dyDescent="0.15">
      <c r="A251" s="146">
        <v>45305</v>
      </c>
      <c r="B251" s="100" t="s">
        <v>351</v>
      </c>
      <c r="C251" s="244" t="s">
        <v>352</v>
      </c>
      <c r="D251" s="87" t="s">
        <v>303</v>
      </c>
      <c r="E251" s="280" t="s">
        <v>623</v>
      </c>
      <c r="F251" s="230" t="s">
        <v>474</v>
      </c>
      <c r="G251" s="231" t="s">
        <v>398</v>
      </c>
    </row>
    <row r="252" spans="1:7" x14ac:dyDescent="0.15">
      <c r="A252" s="146">
        <f t="shared" si="13"/>
        <v>45305</v>
      </c>
      <c r="B252" s="100"/>
      <c r="C252" s="246" t="s">
        <v>353</v>
      </c>
      <c r="D252" s="88"/>
      <c r="E252" s="280"/>
      <c r="F252" s="230"/>
      <c r="G252" s="231"/>
    </row>
    <row r="253" spans="1:7" ht="14.25" thickBot="1" x14ac:dyDescent="0.2">
      <c r="A253" s="146">
        <f t="shared" si="13"/>
        <v>45305</v>
      </c>
      <c r="B253" s="113"/>
      <c r="C253" s="247"/>
      <c r="D253" s="89"/>
      <c r="E253" s="281"/>
      <c r="F253" s="236"/>
      <c r="G253" s="237"/>
    </row>
    <row r="254" spans="1:7" ht="40.5" x14ac:dyDescent="0.15">
      <c r="A254" s="242">
        <v>45306</v>
      </c>
      <c r="B254" s="118"/>
      <c r="C254" s="225" t="s">
        <v>343</v>
      </c>
      <c r="D254" s="226" t="s">
        <v>130</v>
      </c>
      <c r="E254" s="279" t="s">
        <v>624</v>
      </c>
      <c r="F254" s="227" t="s">
        <v>625</v>
      </c>
      <c r="G254" s="228" t="s">
        <v>401</v>
      </c>
    </row>
    <row r="255" spans="1:7" ht="40.5" x14ac:dyDescent="0.15">
      <c r="A255" s="146">
        <v>45306</v>
      </c>
      <c r="B255" s="106">
        <f>A254</f>
        <v>45306</v>
      </c>
      <c r="C255" s="229" t="s">
        <v>344</v>
      </c>
      <c r="D255" s="226" t="s">
        <v>131</v>
      </c>
      <c r="E255" s="280" t="s">
        <v>626</v>
      </c>
      <c r="F255" s="230" t="s">
        <v>627</v>
      </c>
      <c r="G255" s="231" t="s">
        <v>404</v>
      </c>
    </row>
    <row r="256" spans="1:7" ht="40.5" x14ac:dyDescent="0.15">
      <c r="A256" s="146">
        <v>45306</v>
      </c>
      <c r="B256" s="100" t="s">
        <v>345</v>
      </c>
      <c r="C256" s="229" t="s">
        <v>346</v>
      </c>
      <c r="D256" s="226" t="s">
        <v>132</v>
      </c>
      <c r="E256" s="280" t="s">
        <v>628</v>
      </c>
      <c r="F256" s="230" t="s">
        <v>408</v>
      </c>
      <c r="G256" s="231" t="s">
        <v>401</v>
      </c>
    </row>
    <row r="257" spans="1:7" ht="81" x14ac:dyDescent="0.15">
      <c r="A257" s="146">
        <v>45306</v>
      </c>
      <c r="B257" s="100" t="s">
        <v>347</v>
      </c>
      <c r="C257" s="229" t="s">
        <v>348</v>
      </c>
      <c r="D257" s="226" t="s">
        <v>133</v>
      </c>
      <c r="E257" s="283" t="s">
        <v>629</v>
      </c>
      <c r="F257" s="250" t="s">
        <v>630</v>
      </c>
      <c r="G257" s="231" t="s">
        <v>457</v>
      </c>
    </row>
    <row r="258" spans="1:7" ht="27" x14ac:dyDescent="0.15">
      <c r="A258" s="146">
        <v>45306</v>
      </c>
      <c r="B258" s="100"/>
      <c r="C258" s="229" t="s">
        <v>349</v>
      </c>
      <c r="D258" s="226" t="s">
        <v>134</v>
      </c>
      <c r="E258" s="280" t="s">
        <v>631</v>
      </c>
      <c r="F258" s="230" t="s">
        <v>425</v>
      </c>
      <c r="G258" s="231" t="s">
        <v>404</v>
      </c>
    </row>
    <row r="259" spans="1:7" x14ac:dyDescent="0.15">
      <c r="A259" s="146">
        <f t="shared" ref="A259:A271" si="14">A258</f>
        <v>45306</v>
      </c>
      <c r="B259" s="100" t="s">
        <v>350</v>
      </c>
      <c r="C259" s="229"/>
      <c r="D259" s="226"/>
      <c r="E259" s="280"/>
      <c r="F259" s="230"/>
      <c r="G259" s="231"/>
    </row>
    <row r="260" spans="1:7" ht="27" x14ac:dyDescent="0.15">
      <c r="A260" s="146">
        <v>45306</v>
      </c>
      <c r="B260" s="100" t="s">
        <v>351</v>
      </c>
      <c r="C260" s="229" t="s">
        <v>352</v>
      </c>
      <c r="D260" s="226" t="s">
        <v>305</v>
      </c>
      <c r="E260" s="280" t="s">
        <v>632</v>
      </c>
      <c r="F260" s="230" t="s">
        <v>633</v>
      </c>
      <c r="G260" s="231" t="s">
        <v>404</v>
      </c>
    </row>
    <row r="261" spans="1:7" ht="27" x14ac:dyDescent="0.15">
      <c r="A261" s="146">
        <v>45306</v>
      </c>
      <c r="B261" s="100"/>
      <c r="C261" s="232" t="s">
        <v>353</v>
      </c>
      <c r="D261" s="233" t="s">
        <v>289</v>
      </c>
      <c r="E261" s="280" t="s">
        <v>508</v>
      </c>
      <c r="F261" s="230"/>
      <c r="G261" s="231" t="s">
        <v>404</v>
      </c>
    </row>
    <row r="262" spans="1:7" ht="14.25" thickBot="1" x14ac:dyDescent="0.2">
      <c r="A262" s="153">
        <f t="shared" si="14"/>
        <v>45306</v>
      </c>
      <c r="B262" s="113"/>
      <c r="C262" s="234"/>
      <c r="D262" s="235"/>
      <c r="E262" s="281"/>
      <c r="F262" s="236"/>
      <c r="G262" s="237"/>
    </row>
    <row r="263" spans="1:7" ht="40.5" x14ac:dyDescent="0.15">
      <c r="A263" s="166">
        <v>45306</v>
      </c>
      <c r="B263" s="118"/>
      <c r="C263" s="225" t="s">
        <v>343</v>
      </c>
      <c r="D263" s="226" t="s">
        <v>135</v>
      </c>
      <c r="E263" s="279" t="s">
        <v>634</v>
      </c>
      <c r="F263" s="227" t="s">
        <v>635</v>
      </c>
      <c r="G263" s="228" t="s">
        <v>636</v>
      </c>
    </row>
    <row r="264" spans="1:7" x14ac:dyDescent="0.15">
      <c r="A264" s="146">
        <f t="shared" si="14"/>
        <v>45306</v>
      </c>
      <c r="B264" s="106">
        <f>A263</f>
        <v>45306</v>
      </c>
      <c r="C264" s="229" t="s">
        <v>344</v>
      </c>
      <c r="D264" s="226"/>
      <c r="E264" s="283"/>
      <c r="F264" s="250"/>
      <c r="G264" s="231"/>
    </row>
    <row r="265" spans="1:7" ht="40.5" x14ac:dyDescent="0.15">
      <c r="A265" s="146">
        <v>45306</v>
      </c>
      <c r="B265" s="100" t="s">
        <v>345</v>
      </c>
      <c r="C265" s="229" t="s">
        <v>346</v>
      </c>
      <c r="D265" s="226" t="s">
        <v>136</v>
      </c>
      <c r="E265" s="283" t="s">
        <v>637</v>
      </c>
      <c r="F265" s="250" t="s">
        <v>434</v>
      </c>
      <c r="G265" s="231" t="s">
        <v>426</v>
      </c>
    </row>
    <row r="266" spans="1:7" ht="54" x14ac:dyDescent="0.15">
      <c r="A266" s="146">
        <v>45306</v>
      </c>
      <c r="B266" s="100" t="s">
        <v>347</v>
      </c>
      <c r="C266" s="229" t="s">
        <v>348</v>
      </c>
      <c r="D266" s="226" t="s">
        <v>137</v>
      </c>
      <c r="E266" s="280" t="s">
        <v>638</v>
      </c>
      <c r="F266" s="230" t="s">
        <v>425</v>
      </c>
      <c r="G266" s="231" t="s">
        <v>639</v>
      </c>
    </row>
    <row r="267" spans="1:7" ht="27" x14ac:dyDescent="0.15">
      <c r="A267" s="146">
        <v>45306</v>
      </c>
      <c r="B267" s="100"/>
      <c r="C267" s="229" t="s">
        <v>349</v>
      </c>
      <c r="D267" s="226" t="s">
        <v>138</v>
      </c>
      <c r="E267" s="280" t="s">
        <v>640</v>
      </c>
      <c r="F267" s="230" t="s">
        <v>425</v>
      </c>
      <c r="G267" s="231" t="s">
        <v>404</v>
      </c>
    </row>
    <row r="268" spans="1:7" x14ac:dyDescent="0.15">
      <c r="A268" s="146">
        <f t="shared" si="14"/>
        <v>45306</v>
      </c>
      <c r="B268" s="100" t="s">
        <v>354</v>
      </c>
      <c r="C268" s="229"/>
      <c r="D268" s="226"/>
      <c r="E268" s="283"/>
      <c r="F268" s="250"/>
      <c r="G268" s="231"/>
    </row>
    <row r="269" spans="1:7" ht="27" x14ac:dyDescent="0.15">
      <c r="A269" s="146">
        <v>45306</v>
      </c>
      <c r="B269" s="100" t="s">
        <v>351</v>
      </c>
      <c r="C269" s="229" t="s">
        <v>352</v>
      </c>
      <c r="D269" s="226" t="s">
        <v>306</v>
      </c>
      <c r="E269" s="283" t="s">
        <v>641</v>
      </c>
      <c r="F269" s="250" t="s">
        <v>425</v>
      </c>
      <c r="G269" s="231" t="s">
        <v>398</v>
      </c>
    </row>
    <row r="270" spans="1:7" x14ac:dyDescent="0.15">
      <c r="A270" s="146">
        <f t="shared" si="14"/>
        <v>45306</v>
      </c>
      <c r="B270" s="100"/>
      <c r="C270" s="232" t="s">
        <v>353</v>
      </c>
      <c r="D270" s="233"/>
      <c r="E270" s="280"/>
      <c r="F270" s="230"/>
      <c r="G270" s="231"/>
    </row>
    <row r="271" spans="1:7" ht="14.25" thickBot="1" x14ac:dyDescent="0.2">
      <c r="A271" s="146">
        <f t="shared" si="14"/>
        <v>45306</v>
      </c>
      <c r="B271" s="113"/>
      <c r="C271" s="234"/>
      <c r="D271" s="235"/>
      <c r="E271" s="281"/>
      <c r="F271" s="236"/>
      <c r="G271" s="237"/>
    </row>
    <row r="272" spans="1:7" ht="27" x14ac:dyDescent="0.15">
      <c r="A272" s="242">
        <v>45307</v>
      </c>
      <c r="B272" s="100"/>
      <c r="C272" s="225" t="s">
        <v>343</v>
      </c>
      <c r="D272" s="226" t="s">
        <v>139</v>
      </c>
      <c r="E272" s="279" t="s">
        <v>642</v>
      </c>
      <c r="F272" s="227" t="s">
        <v>425</v>
      </c>
      <c r="G272" s="228" t="s">
        <v>426</v>
      </c>
    </row>
    <row r="273" spans="1:7" x14ac:dyDescent="0.15">
      <c r="A273" s="146">
        <f t="shared" ref="A273:A289" si="15">A272</f>
        <v>45307</v>
      </c>
      <c r="B273" s="106">
        <f>A272</f>
        <v>45307</v>
      </c>
      <c r="C273" s="229" t="s">
        <v>344</v>
      </c>
      <c r="D273" s="226"/>
      <c r="E273" s="280"/>
      <c r="F273" s="230"/>
      <c r="G273" s="231"/>
    </row>
    <row r="274" spans="1:7" ht="40.5" x14ac:dyDescent="0.15">
      <c r="A274" s="146">
        <v>45307</v>
      </c>
      <c r="B274" s="100" t="s">
        <v>345</v>
      </c>
      <c r="C274" s="229" t="s">
        <v>346</v>
      </c>
      <c r="D274" s="226" t="s">
        <v>140</v>
      </c>
      <c r="E274" s="283" t="s">
        <v>643</v>
      </c>
      <c r="F274" s="250" t="s">
        <v>451</v>
      </c>
      <c r="G274" s="231" t="s">
        <v>600</v>
      </c>
    </row>
    <row r="275" spans="1:7" ht="54" x14ac:dyDescent="0.15">
      <c r="A275" s="146">
        <v>45307</v>
      </c>
      <c r="B275" s="100" t="s">
        <v>347</v>
      </c>
      <c r="C275" s="229" t="s">
        <v>348</v>
      </c>
      <c r="D275" s="226" t="s">
        <v>141</v>
      </c>
      <c r="E275" s="280" t="s">
        <v>644</v>
      </c>
      <c r="F275" s="230" t="s">
        <v>570</v>
      </c>
      <c r="G275" s="231" t="s">
        <v>404</v>
      </c>
    </row>
    <row r="276" spans="1:7" ht="27" x14ac:dyDescent="0.15">
      <c r="A276" s="146">
        <v>45307</v>
      </c>
      <c r="B276" s="100"/>
      <c r="C276" s="229" t="s">
        <v>349</v>
      </c>
      <c r="D276" s="226" t="s">
        <v>142</v>
      </c>
      <c r="E276" s="280" t="s">
        <v>645</v>
      </c>
      <c r="F276" s="230" t="s">
        <v>425</v>
      </c>
      <c r="G276" s="231" t="s">
        <v>404</v>
      </c>
    </row>
    <row r="277" spans="1:7" x14ac:dyDescent="0.15">
      <c r="A277" s="146">
        <f t="shared" si="15"/>
        <v>45307</v>
      </c>
      <c r="B277" s="100" t="s">
        <v>350</v>
      </c>
      <c r="C277" s="229"/>
      <c r="D277" s="226"/>
      <c r="E277" s="280"/>
      <c r="F277" s="230"/>
      <c r="G277" s="231"/>
    </row>
    <row r="278" spans="1:7" ht="40.5" x14ac:dyDescent="0.15">
      <c r="A278" s="146">
        <v>45307</v>
      </c>
      <c r="B278" s="100" t="s">
        <v>351</v>
      </c>
      <c r="C278" s="229" t="s">
        <v>352</v>
      </c>
      <c r="D278" s="226" t="s">
        <v>307</v>
      </c>
      <c r="E278" s="280" t="s">
        <v>646</v>
      </c>
      <c r="F278" s="230" t="s">
        <v>408</v>
      </c>
      <c r="G278" s="231" t="s">
        <v>404</v>
      </c>
    </row>
    <row r="279" spans="1:7" x14ac:dyDescent="0.15">
      <c r="A279" s="146">
        <f t="shared" si="15"/>
        <v>45307</v>
      </c>
      <c r="B279" s="100"/>
      <c r="C279" s="232" t="s">
        <v>353</v>
      </c>
      <c r="D279" s="233"/>
      <c r="E279" s="280"/>
      <c r="F279" s="230"/>
      <c r="G279" s="231"/>
    </row>
    <row r="280" spans="1:7" ht="14.25" thickBot="1" x14ac:dyDescent="0.2">
      <c r="A280" s="153">
        <f t="shared" si="15"/>
        <v>45307</v>
      </c>
      <c r="B280" s="113"/>
      <c r="C280" s="234"/>
      <c r="D280" s="235"/>
      <c r="E280" s="281"/>
      <c r="F280" s="236"/>
      <c r="G280" s="237"/>
    </row>
    <row r="281" spans="1:7" ht="54" x14ac:dyDescent="0.15">
      <c r="A281" s="166">
        <v>45307</v>
      </c>
      <c r="B281" s="118"/>
      <c r="C281" s="225" t="s">
        <v>343</v>
      </c>
      <c r="D281" s="226" t="s">
        <v>143</v>
      </c>
      <c r="E281" s="279" t="s">
        <v>647</v>
      </c>
      <c r="F281" s="227" t="s">
        <v>648</v>
      </c>
      <c r="G281" s="228" t="s">
        <v>401</v>
      </c>
    </row>
    <row r="282" spans="1:7" x14ac:dyDescent="0.15">
      <c r="A282" s="146">
        <f t="shared" si="15"/>
        <v>45307</v>
      </c>
      <c r="B282" s="106">
        <f>A281</f>
        <v>45307</v>
      </c>
      <c r="C282" s="229" t="s">
        <v>344</v>
      </c>
      <c r="D282" s="240"/>
      <c r="E282" s="280"/>
      <c r="F282" s="230"/>
      <c r="G282" s="231"/>
    </row>
    <row r="283" spans="1:7" ht="27" x14ac:dyDescent="0.15">
      <c r="A283" s="146">
        <v>45307</v>
      </c>
      <c r="B283" s="100" t="s">
        <v>345</v>
      </c>
      <c r="C283" s="229" t="s">
        <v>346</v>
      </c>
      <c r="D283" s="226" t="s">
        <v>144</v>
      </c>
      <c r="E283" s="280" t="s">
        <v>649</v>
      </c>
      <c r="F283" s="230" t="s">
        <v>412</v>
      </c>
      <c r="G283" s="231" t="s">
        <v>398</v>
      </c>
    </row>
    <row r="284" spans="1:7" ht="40.5" x14ac:dyDescent="0.15">
      <c r="A284" s="146">
        <v>45307</v>
      </c>
      <c r="B284" s="100" t="s">
        <v>347</v>
      </c>
      <c r="C284" s="229" t="s">
        <v>348</v>
      </c>
      <c r="D284" s="226" t="s">
        <v>145</v>
      </c>
      <c r="E284" s="280" t="s">
        <v>650</v>
      </c>
      <c r="F284" s="230" t="s">
        <v>425</v>
      </c>
      <c r="G284" s="231" t="s">
        <v>404</v>
      </c>
    </row>
    <row r="285" spans="1:7" ht="27" x14ac:dyDescent="0.15">
      <c r="A285" s="146">
        <v>45307</v>
      </c>
      <c r="B285" s="100"/>
      <c r="C285" s="229" t="s">
        <v>349</v>
      </c>
      <c r="D285" s="226" t="s">
        <v>146</v>
      </c>
      <c r="E285" s="280" t="s">
        <v>507</v>
      </c>
      <c r="F285" s="230" t="s">
        <v>425</v>
      </c>
      <c r="G285" s="231" t="s">
        <v>404</v>
      </c>
    </row>
    <row r="286" spans="1:7" x14ac:dyDescent="0.15">
      <c r="A286" s="146">
        <f t="shared" si="15"/>
        <v>45307</v>
      </c>
      <c r="B286" s="100" t="s">
        <v>354</v>
      </c>
      <c r="C286" s="229"/>
      <c r="D286" s="226"/>
      <c r="E286" s="280"/>
      <c r="F286" s="230"/>
      <c r="G286" s="231"/>
    </row>
    <row r="287" spans="1:7" ht="54" x14ac:dyDescent="0.15">
      <c r="A287" s="146">
        <v>45307</v>
      </c>
      <c r="B287" s="100" t="s">
        <v>351</v>
      </c>
      <c r="C287" s="229" t="s">
        <v>352</v>
      </c>
      <c r="D287" s="226" t="s">
        <v>308</v>
      </c>
      <c r="E287" s="280" t="s">
        <v>651</v>
      </c>
      <c r="F287" s="230" t="s">
        <v>434</v>
      </c>
      <c r="G287" s="231" t="s">
        <v>398</v>
      </c>
    </row>
    <row r="288" spans="1:7" x14ac:dyDescent="0.15">
      <c r="A288" s="146">
        <f t="shared" si="15"/>
        <v>45307</v>
      </c>
      <c r="B288" s="100"/>
      <c r="C288" s="232" t="s">
        <v>353</v>
      </c>
      <c r="D288" s="233"/>
      <c r="E288" s="280"/>
      <c r="F288" s="230"/>
      <c r="G288" s="231"/>
    </row>
    <row r="289" spans="1:7" ht="14.25" thickBot="1" x14ac:dyDescent="0.2">
      <c r="A289" s="146">
        <f t="shared" si="15"/>
        <v>45307</v>
      </c>
      <c r="B289" s="113"/>
      <c r="C289" s="234"/>
      <c r="D289" s="235"/>
      <c r="E289" s="281"/>
      <c r="F289" s="236"/>
      <c r="G289" s="237"/>
    </row>
    <row r="290" spans="1:7" ht="54" x14ac:dyDescent="0.15">
      <c r="A290" s="242">
        <v>45308</v>
      </c>
      <c r="B290" s="118"/>
      <c r="C290" s="225" t="s">
        <v>343</v>
      </c>
      <c r="D290" s="226" t="s">
        <v>147</v>
      </c>
      <c r="E290" s="279" t="s">
        <v>652</v>
      </c>
      <c r="F290" s="227" t="s">
        <v>653</v>
      </c>
      <c r="G290" s="228" t="s">
        <v>398</v>
      </c>
    </row>
    <row r="291" spans="1:7" ht="27" x14ac:dyDescent="0.15">
      <c r="A291" s="146">
        <v>45308</v>
      </c>
      <c r="B291" s="106">
        <f>A290</f>
        <v>45308</v>
      </c>
      <c r="C291" s="229" t="s">
        <v>344</v>
      </c>
      <c r="D291" s="226" t="s">
        <v>148</v>
      </c>
      <c r="E291" s="280" t="s">
        <v>654</v>
      </c>
      <c r="F291" s="230" t="s">
        <v>425</v>
      </c>
      <c r="G291" s="231" t="s">
        <v>404</v>
      </c>
    </row>
    <row r="292" spans="1:7" ht="27" x14ac:dyDescent="0.15">
      <c r="A292" s="146">
        <v>45308</v>
      </c>
      <c r="B292" s="100" t="s">
        <v>345</v>
      </c>
      <c r="C292" s="229" t="s">
        <v>346</v>
      </c>
      <c r="D292" s="226" t="s">
        <v>149</v>
      </c>
      <c r="E292" s="283" t="s">
        <v>655</v>
      </c>
      <c r="F292" s="250" t="s">
        <v>397</v>
      </c>
      <c r="G292" s="231" t="s">
        <v>404</v>
      </c>
    </row>
    <row r="293" spans="1:7" ht="40.5" x14ac:dyDescent="0.15">
      <c r="A293" s="146">
        <v>45308</v>
      </c>
      <c r="B293" s="100" t="s">
        <v>347</v>
      </c>
      <c r="C293" s="229" t="s">
        <v>348</v>
      </c>
      <c r="D293" s="226" t="s">
        <v>150</v>
      </c>
      <c r="E293" s="280" t="s">
        <v>656</v>
      </c>
      <c r="F293" s="230" t="s">
        <v>456</v>
      </c>
      <c r="G293" s="231" t="s">
        <v>404</v>
      </c>
    </row>
    <row r="294" spans="1:7" ht="27" x14ac:dyDescent="0.15">
      <c r="A294" s="146">
        <v>45308</v>
      </c>
      <c r="B294" s="100"/>
      <c r="C294" s="229" t="s">
        <v>349</v>
      </c>
      <c r="D294" s="226" t="s">
        <v>151</v>
      </c>
      <c r="E294" s="280" t="s">
        <v>657</v>
      </c>
      <c r="F294" s="230" t="s">
        <v>425</v>
      </c>
      <c r="G294" s="231" t="s">
        <v>404</v>
      </c>
    </row>
    <row r="295" spans="1:7" x14ac:dyDescent="0.15">
      <c r="A295" s="146">
        <f t="shared" ref="A295:A307" si="16">A294</f>
        <v>45308</v>
      </c>
      <c r="B295" s="100" t="s">
        <v>350</v>
      </c>
      <c r="C295" s="229"/>
      <c r="D295" s="226"/>
      <c r="E295" s="280"/>
      <c r="F295" s="230"/>
      <c r="G295" s="231"/>
    </row>
    <row r="296" spans="1:7" ht="54" x14ac:dyDescent="0.15">
      <c r="A296" s="146">
        <v>45308</v>
      </c>
      <c r="B296" s="100" t="s">
        <v>351</v>
      </c>
      <c r="C296" s="229" t="s">
        <v>352</v>
      </c>
      <c r="D296" s="226" t="s">
        <v>309</v>
      </c>
      <c r="E296" s="280" t="s">
        <v>658</v>
      </c>
      <c r="F296" s="230" t="s">
        <v>659</v>
      </c>
      <c r="G296" s="231" t="s">
        <v>398</v>
      </c>
    </row>
    <row r="297" spans="1:7" x14ac:dyDescent="0.15">
      <c r="A297" s="146">
        <f t="shared" si="16"/>
        <v>45308</v>
      </c>
      <c r="B297" s="100"/>
      <c r="C297" s="232" t="s">
        <v>353</v>
      </c>
      <c r="D297" s="233"/>
      <c r="E297" s="280"/>
      <c r="F297" s="230"/>
      <c r="G297" s="231"/>
    </row>
    <row r="298" spans="1:7" ht="14.25" thickBot="1" x14ac:dyDescent="0.2">
      <c r="A298" s="153">
        <f t="shared" si="16"/>
        <v>45308</v>
      </c>
      <c r="B298" s="113"/>
      <c r="C298" s="234"/>
      <c r="D298" s="235"/>
      <c r="E298" s="281"/>
      <c r="F298" s="236"/>
      <c r="G298" s="237"/>
    </row>
    <row r="299" spans="1:7" ht="40.5" x14ac:dyDescent="0.15">
      <c r="A299" s="166">
        <v>45308</v>
      </c>
      <c r="B299" s="118"/>
      <c r="C299" s="225" t="s">
        <v>343</v>
      </c>
      <c r="D299" s="226" t="s">
        <v>152</v>
      </c>
      <c r="E299" s="279" t="s">
        <v>660</v>
      </c>
      <c r="F299" s="227" t="s">
        <v>661</v>
      </c>
      <c r="G299" s="228" t="s">
        <v>398</v>
      </c>
    </row>
    <row r="300" spans="1:7" ht="27" x14ac:dyDescent="0.15">
      <c r="A300" s="146">
        <v>45308</v>
      </c>
      <c r="B300" s="106">
        <f>A299</f>
        <v>45308</v>
      </c>
      <c r="C300" s="229" t="s">
        <v>344</v>
      </c>
      <c r="D300" s="226" t="s">
        <v>153</v>
      </c>
      <c r="E300" s="280" t="s">
        <v>662</v>
      </c>
      <c r="F300" s="230" t="s">
        <v>408</v>
      </c>
      <c r="G300" s="231" t="s">
        <v>404</v>
      </c>
    </row>
    <row r="301" spans="1:7" ht="67.5" x14ac:dyDescent="0.15">
      <c r="A301" s="146">
        <v>45308</v>
      </c>
      <c r="B301" s="100" t="s">
        <v>345</v>
      </c>
      <c r="C301" s="229" t="s">
        <v>346</v>
      </c>
      <c r="D301" s="226" t="s">
        <v>154</v>
      </c>
      <c r="E301" s="280" t="s">
        <v>663</v>
      </c>
      <c r="F301" s="230" t="s">
        <v>664</v>
      </c>
      <c r="G301" s="231" t="s">
        <v>423</v>
      </c>
    </row>
    <row r="302" spans="1:7" ht="54" x14ac:dyDescent="0.15">
      <c r="A302" s="146">
        <v>45308</v>
      </c>
      <c r="B302" s="100" t="s">
        <v>347</v>
      </c>
      <c r="C302" s="229" t="s">
        <v>348</v>
      </c>
      <c r="D302" s="226" t="s">
        <v>155</v>
      </c>
      <c r="E302" s="284" t="s">
        <v>665</v>
      </c>
      <c r="F302" s="251" t="s">
        <v>397</v>
      </c>
      <c r="G302" s="231" t="s">
        <v>438</v>
      </c>
    </row>
    <row r="303" spans="1:7" ht="40.5" x14ac:dyDescent="0.15">
      <c r="A303" s="146">
        <v>45308</v>
      </c>
      <c r="B303" s="100"/>
      <c r="C303" s="229" t="s">
        <v>349</v>
      </c>
      <c r="D303" s="226" t="s">
        <v>156</v>
      </c>
      <c r="E303" s="280" t="s">
        <v>666</v>
      </c>
      <c r="F303" s="230" t="s">
        <v>425</v>
      </c>
      <c r="G303" s="231" t="s">
        <v>401</v>
      </c>
    </row>
    <row r="304" spans="1:7" x14ac:dyDescent="0.15">
      <c r="A304" s="146">
        <f t="shared" si="16"/>
        <v>45308</v>
      </c>
      <c r="B304" s="100" t="s">
        <v>354</v>
      </c>
      <c r="C304" s="229"/>
      <c r="D304" s="226"/>
      <c r="E304" s="280"/>
      <c r="F304" s="230"/>
      <c r="G304" s="231"/>
    </row>
    <row r="305" spans="1:7" ht="54" x14ac:dyDescent="0.15">
      <c r="A305" s="146">
        <v>45308</v>
      </c>
      <c r="B305" s="100" t="s">
        <v>351</v>
      </c>
      <c r="C305" s="229" t="s">
        <v>352</v>
      </c>
      <c r="D305" s="226" t="s">
        <v>310</v>
      </c>
      <c r="E305" s="280" t="s">
        <v>667</v>
      </c>
      <c r="F305" s="230" t="s">
        <v>500</v>
      </c>
      <c r="G305" s="231" t="s">
        <v>404</v>
      </c>
    </row>
    <row r="306" spans="1:7" x14ac:dyDescent="0.15">
      <c r="A306" s="146">
        <f t="shared" si="16"/>
        <v>45308</v>
      </c>
      <c r="B306" s="100"/>
      <c r="C306" s="232" t="s">
        <v>353</v>
      </c>
      <c r="D306" s="233"/>
      <c r="E306" s="280"/>
      <c r="F306" s="230"/>
      <c r="G306" s="231"/>
    </row>
    <row r="307" spans="1:7" ht="14.25" thickBot="1" x14ac:dyDescent="0.2">
      <c r="A307" s="146">
        <f t="shared" si="16"/>
        <v>45308</v>
      </c>
      <c r="B307" s="113"/>
      <c r="C307" s="234"/>
      <c r="D307" s="235"/>
      <c r="E307" s="281"/>
      <c r="F307" s="236"/>
      <c r="G307" s="237"/>
    </row>
    <row r="308" spans="1:7" ht="40.5" x14ac:dyDescent="0.15">
      <c r="A308" s="242">
        <v>45309</v>
      </c>
      <c r="B308" s="118"/>
      <c r="C308" s="225" t="s">
        <v>343</v>
      </c>
      <c r="D308" s="226" t="s">
        <v>157</v>
      </c>
      <c r="E308" s="279" t="s">
        <v>668</v>
      </c>
      <c r="F308" s="227" t="s">
        <v>669</v>
      </c>
      <c r="G308" s="228" t="s">
        <v>398</v>
      </c>
    </row>
    <row r="309" spans="1:7" x14ac:dyDescent="0.15">
      <c r="A309" s="146">
        <f t="shared" ref="A309:A325" si="17">A308</f>
        <v>45309</v>
      </c>
      <c r="B309" s="106">
        <f>A308</f>
        <v>45309</v>
      </c>
      <c r="C309" s="229" t="s">
        <v>344</v>
      </c>
      <c r="D309" s="226"/>
      <c r="E309" s="280"/>
      <c r="F309" s="230"/>
      <c r="G309" s="231"/>
    </row>
    <row r="310" spans="1:7" ht="81" x14ac:dyDescent="0.15">
      <c r="A310" s="146">
        <v>45309</v>
      </c>
      <c r="B310" s="100" t="s">
        <v>345</v>
      </c>
      <c r="C310" s="229" t="s">
        <v>346</v>
      </c>
      <c r="D310" s="226" t="s">
        <v>158</v>
      </c>
      <c r="E310" s="280" t="s">
        <v>670</v>
      </c>
      <c r="F310" s="230" t="s">
        <v>671</v>
      </c>
      <c r="G310" s="231" t="s">
        <v>423</v>
      </c>
    </row>
    <row r="311" spans="1:7" x14ac:dyDescent="0.15">
      <c r="A311" s="146">
        <f t="shared" si="17"/>
        <v>45309</v>
      </c>
      <c r="B311" s="100" t="s">
        <v>347</v>
      </c>
      <c r="C311" s="229" t="s">
        <v>348</v>
      </c>
      <c r="D311" s="226"/>
      <c r="E311" s="280"/>
      <c r="F311" s="230"/>
      <c r="G311" s="231"/>
    </row>
    <row r="312" spans="1:7" ht="27" x14ac:dyDescent="0.15">
      <c r="A312" s="146">
        <v>45309</v>
      </c>
      <c r="B312" s="100"/>
      <c r="C312" s="229" t="s">
        <v>349</v>
      </c>
      <c r="D312" s="226" t="s">
        <v>159</v>
      </c>
      <c r="E312" s="280" t="s">
        <v>672</v>
      </c>
      <c r="F312" s="230" t="s">
        <v>425</v>
      </c>
      <c r="G312" s="231" t="s">
        <v>404</v>
      </c>
    </row>
    <row r="313" spans="1:7" x14ac:dyDescent="0.15">
      <c r="A313" s="146">
        <f t="shared" si="17"/>
        <v>45309</v>
      </c>
      <c r="B313" s="100" t="s">
        <v>350</v>
      </c>
      <c r="C313" s="229"/>
      <c r="D313" s="226"/>
      <c r="E313" s="280"/>
      <c r="F313" s="230"/>
      <c r="G313" s="231"/>
    </row>
    <row r="314" spans="1:7" x14ac:dyDescent="0.15">
      <c r="A314" s="146">
        <v>45309</v>
      </c>
      <c r="B314" s="100" t="s">
        <v>351</v>
      </c>
      <c r="C314" s="229" t="s">
        <v>352</v>
      </c>
      <c r="D314" s="226" t="s">
        <v>311</v>
      </c>
      <c r="E314" s="283" t="s">
        <v>673</v>
      </c>
      <c r="F314" s="250" t="s">
        <v>674</v>
      </c>
      <c r="G314" s="231" t="s">
        <v>462</v>
      </c>
    </row>
    <row r="315" spans="1:7" x14ac:dyDescent="0.15">
      <c r="A315" s="146">
        <f t="shared" si="17"/>
        <v>45309</v>
      </c>
      <c r="B315" s="100"/>
      <c r="C315" s="232" t="s">
        <v>353</v>
      </c>
      <c r="D315" s="233"/>
      <c r="E315" s="280"/>
      <c r="F315" s="230"/>
      <c r="G315" s="231"/>
    </row>
    <row r="316" spans="1:7" ht="14.25" thickBot="1" x14ac:dyDescent="0.2">
      <c r="A316" s="153">
        <f t="shared" si="17"/>
        <v>45309</v>
      </c>
      <c r="B316" s="113"/>
      <c r="C316" s="234"/>
      <c r="D316" s="235"/>
      <c r="E316" s="281"/>
      <c r="F316" s="236"/>
      <c r="G316" s="237"/>
    </row>
    <row r="317" spans="1:7" ht="54" x14ac:dyDescent="0.15">
      <c r="A317" s="166">
        <v>45309</v>
      </c>
      <c r="B317" s="118"/>
      <c r="C317" s="225" t="s">
        <v>343</v>
      </c>
      <c r="D317" s="226" t="s">
        <v>160</v>
      </c>
      <c r="E317" s="287" t="s">
        <v>675</v>
      </c>
      <c r="F317" s="255" t="s">
        <v>676</v>
      </c>
      <c r="G317" s="228" t="s">
        <v>398</v>
      </c>
    </row>
    <row r="318" spans="1:7" x14ac:dyDescent="0.15">
      <c r="A318" s="146">
        <v>45309</v>
      </c>
      <c r="B318" s="106">
        <f>A317</f>
        <v>45309</v>
      </c>
      <c r="C318" s="229" t="s">
        <v>344</v>
      </c>
      <c r="D318" s="226" t="s">
        <v>161</v>
      </c>
      <c r="E318" s="280" t="s">
        <v>677</v>
      </c>
      <c r="F318" s="230" t="s">
        <v>428</v>
      </c>
      <c r="G318" s="231" t="s">
        <v>404</v>
      </c>
    </row>
    <row r="319" spans="1:7" ht="40.5" x14ac:dyDescent="0.15">
      <c r="A319" s="146">
        <v>45309</v>
      </c>
      <c r="B319" s="100" t="s">
        <v>345</v>
      </c>
      <c r="C319" s="229" t="s">
        <v>346</v>
      </c>
      <c r="D319" s="226" t="s">
        <v>162</v>
      </c>
      <c r="E319" s="280" t="s">
        <v>678</v>
      </c>
      <c r="F319" s="230" t="s">
        <v>434</v>
      </c>
      <c r="G319" s="231" t="s">
        <v>401</v>
      </c>
    </row>
    <row r="320" spans="1:7" ht="54" x14ac:dyDescent="0.15">
      <c r="A320" s="146">
        <v>45309</v>
      </c>
      <c r="B320" s="100" t="s">
        <v>347</v>
      </c>
      <c r="C320" s="229" t="s">
        <v>348</v>
      </c>
      <c r="D320" s="226" t="s">
        <v>163</v>
      </c>
      <c r="E320" s="280" t="s">
        <v>679</v>
      </c>
      <c r="F320" s="230" t="s">
        <v>661</v>
      </c>
      <c r="G320" s="231" t="s">
        <v>404</v>
      </c>
    </row>
    <row r="321" spans="1:7" ht="54" x14ac:dyDescent="0.15">
      <c r="A321" s="146">
        <v>45309</v>
      </c>
      <c r="B321" s="100"/>
      <c r="C321" s="229" t="s">
        <v>349</v>
      </c>
      <c r="D321" s="226" t="s">
        <v>164</v>
      </c>
      <c r="E321" s="280" t="s">
        <v>680</v>
      </c>
      <c r="F321" s="230" t="s">
        <v>410</v>
      </c>
      <c r="G321" s="231" t="s">
        <v>398</v>
      </c>
    </row>
    <row r="322" spans="1:7" x14ac:dyDescent="0.15">
      <c r="A322" s="146">
        <f t="shared" si="17"/>
        <v>45309</v>
      </c>
      <c r="B322" s="100" t="s">
        <v>354</v>
      </c>
      <c r="C322" s="204"/>
      <c r="D322" s="226"/>
      <c r="E322" s="280"/>
      <c r="F322" s="230"/>
      <c r="G322" s="231"/>
    </row>
    <row r="323" spans="1:7" ht="54" x14ac:dyDescent="0.15">
      <c r="A323" s="146">
        <v>45309</v>
      </c>
      <c r="B323" s="100" t="s">
        <v>351</v>
      </c>
      <c r="C323" s="204" t="s">
        <v>352</v>
      </c>
      <c r="D323" s="226" t="s">
        <v>312</v>
      </c>
      <c r="E323" s="280" t="s">
        <v>681</v>
      </c>
      <c r="F323" s="230" t="s">
        <v>682</v>
      </c>
      <c r="G323" s="231" t="s">
        <v>398</v>
      </c>
    </row>
    <row r="324" spans="1:7" ht="27" x14ac:dyDescent="0.15">
      <c r="A324" s="146">
        <v>45309</v>
      </c>
      <c r="B324" s="100"/>
      <c r="C324" s="256" t="s">
        <v>353</v>
      </c>
      <c r="D324" s="233" t="s">
        <v>289</v>
      </c>
      <c r="E324" s="280" t="s">
        <v>508</v>
      </c>
      <c r="F324" s="230"/>
      <c r="G324" s="231" t="s">
        <v>404</v>
      </c>
    </row>
    <row r="325" spans="1:7" ht="14.25" thickBot="1" x14ac:dyDescent="0.2">
      <c r="A325" s="146">
        <f t="shared" si="17"/>
        <v>45309</v>
      </c>
      <c r="B325" s="113"/>
      <c r="C325" s="114"/>
      <c r="D325" s="235"/>
      <c r="E325" s="281"/>
      <c r="F325" s="236"/>
      <c r="G325" s="237"/>
    </row>
    <row r="326" spans="1:7" ht="40.5" x14ac:dyDescent="0.15">
      <c r="A326" s="242">
        <v>45310</v>
      </c>
      <c r="B326" s="118"/>
      <c r="C326" s="202" t="s">
        <v>343</v>
      </c>
      <c r="D326" s="226" t="s">
        <v>165</v>
      </c>
      <c r="E326" s="288" t="s">
        <v>683</v>
      </c>
      <c r="F326" s="257" t="s">
        <v>456</v>
      </c>
      <c r="G326" s="228" t="s">
        <v>636</v>
      </c>
    </row>
    <row r="327" spans="1:7" x14ac:dyDescent="0.15">
      <c r="A327" s="146">
        <f t="shared" ref="A327:A343" si="18">A326</f>
        <v>45310</v>
      </c>
      <c r="B327" s="106">
        <f>A326</f>
        <v>45310</v>
      </c>
      <c r="C327" s="204" t="s">
        <v>344</v>
      </c>
      <c r="D327" s="226"/>
      <c r="E327" s="280"/>
      <c r="F327" s="230"/>
      <c r="G327" s="231"/>
    </row>
    <row r="328" spans="1:7" ht="27" x14ac:dyDescent="0.15">
      <c r="A328" s="146">
        <v>45310</v>
      </c>
      <c r="B328" s="100" t="s">
        <v>345</v>
      </c>
      <c r="C328" s="204" t="s">
        <v>346</v>
      </c>
      <c r="D328" s="226" t="s">
        <v>166</v>
      </c>
      <c r="E328" s="289" t="s">
        <v>684</v>
      </c>
      <c r="F328" s="258" t="s">
        <v>408</v>
      </c>
      <c r="G328" s="231" t="s">
        <v>404</v>
      </c>
    </row>
    <row r="329" spans="1:7" ht="40.5" x14ac:dyDescent="0.15">
      <c r="A329" s="146">
        <v>45310</v>
      </c>
      <c r="B329" s="100" t="s">
        <v>347</v>
      </c>
      <c r="C329" s="204" t="s">
        <v>348</v>
      </c>
      <c r="D329" s="226" t="s">
        <v>167</v>
      </c>
      <c r="E329" s="280" t="s">
        <v>685</v>
      </c>
      <c r="F329" s="230" t="s">
        <v>491</v>
      </c>
      <c r="G329" s="231" t="s">
        <v>404</v>
      </c>
    </row>
    <row r="330" spans="1:7" ht="40.5" x14ac:dyDescent="0.15">
      <c r="A330" s="146">
        <v>45310</v>
      </c>
      <c r="B330" s="100"/>
      <c r="C330" s="204" t="s">
        <v>349</v>
      </c>
      <c r="D330" s="226" t="s">
        <v>168</v>
      </c>
      <c r="E330" s="280" t="s">
        <v>686</v>
      </c>
      <c r="F330" s="230" t="s">
        <v>687</v>
      </c>
      <c r="G330" s="231" t="s">
        <v>401</v>
      </c>
    </row>
    <row r="331" spans="1:7" x14ac:dyDescent="0.15">
      <c r="A331" s="146">
        <f t="shared" si="18"/>
        <v>45310</v>
      </c>
      <c r="B331" s="100" t="s">
        <v>350</v>
      </c>
      <c r="C331" s="204"/>
      <c r="D331" s="226"/>
      <c r="E331" s="280"/>
      <c r="F331" s="230"/>
      <c r="G331" s="231"/>
    </row>
    <row r="332" spans="1:7" ht="27" x14ac:dyDescent="0.15">
      <c r="A332" s="146">
        <v>45310</v>
      </c>
      <c r="B332" s="100" t="s">
        <v>351</v>
      </c>
      <c r="C332" s="204" t="s">
        <v>352</v>
      </c>
      <c r="D332" s="226" t="s">
        <v>313</v>
      </c>
      <c r="E332" s="280" t="s">
        <v>688</v>
      </c>
      <c r="F332" s="230" t="s">
        <v>425</v>
      </c>
      <c r="G332" s="231" t="s">
        <v>404</v>
      </c>
    </row>
    <row r="333" spans="1:7" x14ac:dyDescent="0.15">
      <c r="A333" s="146">
        <f t="shared" si="18"/>
        <v>45310</v>
      </c>
      <c r="B333" s="100"/>
      <c r="C333" s="256" t="s">
        <v>353</v>
      </c>
      <c r="D333" s="233"/>
      <c r="E333" s="280"/>
      <c r="F333" s="230"/>
      <c r="G333" s="231"/>
    </row>
    <row r="334" spans="1:7" ht="14.25" thickBot="1" x14ac:dyDescent="0.2">
      <c r="A334" s="153">
        <f t="shared" si="18"/>
        <v>45310</v>
      </c>
      <c r="B334" s="113"/>
      <c r="C334" s="114"/>
      <c r="D334" s="235"/>
      <c r="E334" s="281"/>
      <c r="F334" s="236"/>
      <c r="G334" s="237"/>
    </row>
    <row r="335" spans="1:7" ht="54" x14ac:dyDescent="0.15">
      <c r="A335" s="166">
        <v>45310</v>
      </c>
      <c r="B335" s="118"/>
      <c r="C335" s="202" t="s">
        <v>343</v>
      </c>
      <c r="D335" s="226" t="s">
        <v>169</v>
      </c>
      <c r="E335" s="287" t="s">
        <v>689</v>
      </c>
      <c r="F335" s="255" t="s">
        <v>543</v>
      </c>
      <c r="G335" s="228" t="s">
        <v>401</v>
      </c>
    </row>
    <row r="336" spans="1:7" x14ac:dyDescent="0.15">
      <c r="A336" s="146">
        <f t="shared" si="18"/>
        <v>45310</v>
      </c>
      <c r="B336" s="106">
        <f>A335</f>
        <v>45310</v>
      </c>
      <c r="C336" s="204" t="s">
        <v>344</v>
      </c>
      <c r="D336" s="226"/>
      <c r="E336" s="280"/>
      <c r="F336" s="230"/>
      <c r="G336" s="231"/>
    </row>
    <row r="337" spans="1:7" ht="40.5" x14ac:dyDescent="0.15">
      <c r="A337" s="146">
        <v>45310</v>
      </c>
      <c r="B337" s="100" t="s">
        <v>345</v>
      </c>
      <c r="C337" s="204" t="s">
        <v>346</v>
      </c>
      <c r="D337" s="226" t="s">
        <v>170</v>
      </c>
      <c r="E337" s="280" t="s">
        <v>690</v>
      </c>
      <c r="F337" s="230" t="s">
        <v>627</v>
      </c>
      <c r="G337" s="231" t="s">
        <v>457</v>
      </c>
    </row>
    <row r="338" spans="1:7" ht="54" x14ac:dyDescent="0.15">
      <c r="A338" s="146">
        <v>45310</v>
      </c>
      <c r="B338" s="100" t="s">
        <v>347</v>
      </c>
      <c r="C338" s="204" t="s">
        <v>348</v>
      </c>
      <c r="D338" s="226" t="s">
        <v>171</v>
      </c>
      <c r="E338" s="280" t="s">
        <v>691</v>
      </c>
      <c r="F338" s="230" t="s">
        <v>659</v>
      </c>
      <c r="G338" s="231" t="s">
        <v>398</v>
      </c>
    </row>
    <row r="339" spans="1:7" ht="40.5" x14ac:dyDescent="0.15">
      <c r="A339" s="146">
        <v>45310</v>
      </c>
      <c r="B339" s="100"/>
      <c r="C339" s="204" t="s">
        <v>349</v>
      </c>
      <c r="D339" s="226" t="s">
        <v>172</v>
      </c>
      <c r="E339" s="280" t="s">
        <v>485</v>
      </c>
      <c r="F339" s="230" t="s">
        <v>486</v>
      </c>
      <c r="G339" s="231" t="s">
        <v>398</v>
      </c>
    </row>
    <row r="340" spans="1:7" x14ac:dyDescent="0.15">
      <c r="A340" s="146">
        <f t="shared" si="18"/>
        <v>45310</v>
      </c>
      <c r="B340" s="100" t="s">
        <v>354</v>
      </c>
      <c r="C340" s="204"/>
      <c r="D340" s="226"/>
      <c r="E340" s="280"/>
      <c r="F340" s="230"/>
      <c r="G340" s="231"/>
    </row>
    <row r="341" spans="1:7" ht="27" x14ac:dyDescent="0.15">
      <c r="A341" s="146">
        <v>45310</v>
      </c>
      <c r="B341" s="100" t="s">
        <v>351</v>
      </c>
      <c r="C341" s="204" t="s">
        <v>352</v>
      </c>
      <c r="D341" s="226" t="s">
        <v>314</v>
      </c>
      <c r="E341" s="280" t="s">
        <v>692</v>
      </c>
      <c r="F341" s="230" t="s">
        <v>474</v>
      </c>
      <c r="G341" s="231" t="s">
        <v>398</v>
      </c>
    </row>
    <row r="342" spans="1:7" x14ac:dyDescent="0.15">
      <c r="A342" s="146">
        <f t="shared" si="18"/>
        <v>45310</v>
      </c>
      <c r="B342" s="100"/>
      <c r="C342" s="256" t="s">
        <v>353</v>
      </c>
      <c r="D342" s="233"/>
      <c r="E342" s="280"/>
      <c r="F342" s="230"/>
      <c r="G342" s="231"/>
    </row>
    <row r="343" spans="1:7" ht="14.25" thickBot="1" x14ac:dyDescent="0.2">
      <c r="A343" s="146">
        <f t="shared" si="18"/>
        <v>45310</v>
      </c>
      <c r="B343" s="113"/>
      <c r="C343" s="114"/>
      <c r="D343" s="235"/>
      <c r="E343" s="281"/>
      <c r="F343" s="236"/>
      <c r="G343" s="237"/>
    </row>
    <row r="344" spans="1:7" ht="40.5" x14ac:dyDescent="0.15">
      <c r="A344" s="242">
        <v>45311</v>
      </c>
      <c r="B344" s="118"/>
      <c r="C344" s="202" t="s">
        <v>343</v>
      </c>
      <c r="D344" s="226" t="s">
        <v>173</v>
      </c>
      <c r="E344" s="279" t="s">
        <v>693</v>
      </c>
      <c r="F344" s="227" t="s">
        <v>602</v>
      </c>
      <c r="G344" s="228" t="s">
        <v>694</v>
      </c>
    </row>
    <row r="345" spans="1:7" ht="27" x14ac:dyDescent="0.15">
      <c r="A345" s="146">
        <v>45311</v>
      </c>
      <c r="B345" s="106">
        <f>A344</f>
        <v>45311</v>
      </c>
      <c r="C345" s="204" t="s">
        <v>344</v>
      </c>
      <c r="D345" s="226" t="s">
        <v>174</v>
      </c>
      <c r="E345" s="280" t="s">
        <v>695</v>
      </c>
      <c r="F345" s="230" t="s">
        <v>425</v>
      </c>
      <c r="G345" s="231" t="s">
        <v>404</v>
      </c>
    </row>
    <row r="346" spans="1:7" ht="27" x14ac:dyDescent="0.15">
      <c r="A346" s="146">
        <v>45311</v>
      </c>
      <c r="B346" s="100" t="s">
        <v>345</v>
      </c>
      <c r="C346" s="204" t="s">
        <v>346</v>
      </c>
      <c r="D346" s="226" t="s">
        <v>175</v>
      </c>
      <c r="E346" s="283" t="s">
        <v>696</v>
      </c>
      <c r="F346" s="250" t="s">
        <v>528</v>
      </c>
      <c r="G346" s="231" t="s">
        <v>398</v>
      </c>
    </row>
    <row r="347" spans="1:7" ht="40.5" x14ac:dyDescent="0.15">
      <c r="A347" s="146">
        <v>45311</v>
      </c>
      <c r="B347" s="100" t="s">
        <v>347</v>
      </c>
      <c r="C347" s="204" t="s">
        <v>348</v>
      </c>
      <c r="D347" s="226" t="s">
        <v>176</v>
      </c>
      <c r="E347" s="280" t="s">
        <v>697</v>
      </c>
      <c r="F347" s="230" t="s">
        <v>698</v>
      </c>
      <c r="G347" s="231" t="s">
        <v>457</v>
      </c>
    </row>
    <row r="348" spans="1:7" ht="27" x14ac:dyDescent="0.15">
      <c r="A348" s="146">
        <v>45311</v>
      </c>
      <c r="B348" s="100"/>
      <c r="C348" s="204" t="s">
        <v>349</v>
      </c>
      <c r="D348" s="226" t="s">
        <v>177</v>
      </c>
      <c r="E348" s="280" t="s">
        <v>699</v>
      </c>
      <c r="F348" s="230" t="s">
        <v>408</v>
      </c>
      <c r="G348" s="231" t="s">
        <v>404</v>
      </c>
    </row>
    <row r="349" spans="1:7" x14ac:dyDescent="0.15">
      <c r="A349" s="146">
        <f t="shared" ref="A349:A361" si="19">A348</f>
        <v>45311</v>
      </c>
      <c r="B349" s="100" t="s">
        <v>350</v>
      </c>
      <c r="C349" s="204"/>
      <c r="D349" s="226"/>
      <c r="E349" s="280"/>
      <c r="F349" s="230"/>
      <c r="G349" s="231"/>
    </row>
    <row r="350" spans="1:7" ht="27" x14ac:dyDescent="0.15">
      <c r="A350" s="146">
        <v>45311</v>
      </c>
      <c r="B350" s="100" t="s">
        <v>351</v>
      </c>
      <c r="C350" s="204" t="s">
        <v>352</v>
      </c>
      <c r="D350" s="226" t="s">
        <v>315</v>
      </c>
      <c r="E350" s="280" t="s">
        <v>700</v>
      </c>
      <c r="F350" s="230" t="s">
        <v>417</v>
      </c>
      <c r="G350" s="231" t="s">
        <v>404</v>
      </c>
    </row>
    <row r="351" spans="1:7" x14ac:dyDescent="0.15">
      <c r="A351" s="146">
        <v>45311</v>
      </c>
      <c r="B351" s="100"/>
      <c r="C351" s="256" t="s">
        <v>353</v>
      </c>
      <c r="D351" s="233" t="s">
        <v>285</v>
      </c>
      <c r="E351" s="280" t="s">
        <v>476</v>
      </c>
      <c r="F351" s="230"/>
      <c r="G351" s="231" t="s">
        <v>477</v>
      </c>
    </row>
    <row r="352" spans="1:7" ht="14.25" thickBot="1" x14ac:dyDescent="0.2">
      <c r="A352" s="153">
        <f t="shared" si="19"/>
        <v>45311</v>
      </c>
      <c r="B352" s="113"/>
      <c r="C352" s="114"/>
      <c r="D352" s="235"/>
      <c r="E352" s="281"/>
      <c r="F352" s="236"/>
      <c r="G352" s="237"/>
    </row>
    <row r="353" spans="1:7" ht="40.5" x14ac:dyDescent="0.15">
      <c r="A353" s="166">
        <v>45311</v>
      </c>
      <c r="B353" s="118"/>
      <c r="C353" s="202" t="s">
        <v>343</v>
      </c>
      <c r="D353" s="226" t="s">
        <v>178</v>
      </c>
      <c r="E353" s="279" t="s">
        <v>701</v>
      </c>
      <c r="F353" s="227" t="s">
        <v>488</v>
      </c>
      <c r="G353" s="228" t="s">
        <v>702</v>
      </c>
    </row>
    <row r="354" spans="1:7" x14ac:dyDescent="0.15">
      <c r="A354" s="146">
        <f t="shared" si="19"/>
        <v>45311</v>
      </c>
      <c r="B354" s="106">
        <f>A353</f>
        <v>45311</v>
      </c>
      <c r="C354" s="204" t="s">
        <v>344</v>
      </c>
      <c r="D354" s="226"/>
      <c r="E354" s="280"/>
      <c r="F354" s="230"/>
      <c r="G354" s="231"/>
    </row>
    <row r="355" spans="1:7" ht="40.5" x14ac:dyDescent="0.15">
      <c r="A355" s="146">
        <v>45311</v>
      </c>
      <c r="B355" s="100" t="s">
        <v>345</v>
      </c>
      <c r="C355" s="204" t="s">
        <v>346</v>
      </c>
      <c r="D355" s="226" t="s">
        <v>179</v>
      </c>
      <c r="E355" s="283" t="s">
        <v>703</v>
      </c>
      <c r="F355" s="250" t="s">
        <v>408</v>
      </c>
      <c r="G355" s="231" t="s">
        <v>401</v>
      </c>
    </row>
    <row r="356" spans="1:7" ht="67.5" x14ac:dyDescent="0.15">
      <c r="A356" s="146">
        <v>45311</v>
      </c>
      <c r="B356" s="100" t="s">
        <v>347</v>
      </c>
      <c r="C356" s="204" t="s">
        <v>348</v>
      </c>
      <c r="D356" s="226" t="s">
        <v>180</v>
      </c>
      <c r="E356" s="280" t="s">
        <v>704</v>
      </c>
      <c r="F356" s="230" t="s">
        <v>425</v>
      </c>
      <c r="G356" s="231" t="s">
        <v>398</v>
      </c>
    </row>
    <row r="357" spans="1:7" ht="27" x14ac:dyDescent="0.15">
      <c r="A357" s="146">
        <v>45311</v>
      </c>
      <c r="B357" s="100"/>
      <c r="C357" s="204" t="s">
        <v>349</v>
      </c>
      <c r="D357" s="226" t="s">
        <v>181</v>
      </c>
      <c r="E357" s="280" t="s">
        <v>705</v>
      </c>
      <c r="F357" s="230" t="s">
        <v>408</v>
      </c>
      <c r="G357" s="231" t="s">
        <v>457</v>
      </c>
    </row>
    <row r="358" spans="1:7" x14ac:dyDescent="0.15">
      <c r="A358" s="146">
        <f t="shared" si="19"/>
        <v>45311</v>
      </c>
      <c r="B358" s="100" t="s">
        <v>354</v>
      </c>
      <c r="C358" s="204"/>
      <c r="D358" s="226"/>
      <c r="E358" s="280"/>
      <c r="F358" s="230"/>
      <c r="G358" s="231"/>
    </row>
    <row r="359" spans="1:7" ht="40.5" x14ac:dyDescent="0.15">
      <c r="A359" s="146">
        <v>45311</v>
      </c>
      <c r="B359" s="100" t="s">
        <v>351</v>
      </c>
      <c r="C359" s="204" t="s">
        <v>352</v>
      </c>
      <c r="D359" s="226" t="s">
        <v>316</v>
      </c>
      <c r="E359" s="280" t="s">
        <v>447</v>
      </c>
      <c r="F359" s="230" t="s">
        <v>425</v>
      </c>
      <c r="G359" s="231" t="s">
        <v>401</v>
      </c>
    </row>
    <row r="360" spans="1:7" x14ac:dyDescent="0.15">
      <c r="A360" s="146">
        <f t="shared" si="19"/>
        <v>45311</v>
      </c>
      <c r="B360" s="100"/>
      <c r="C360" s="256" t="s">
        <v>353</v>
      </c>
      <c r="D360" s="233"/>
      <c r="E360" s="280"/>
      <c r="F360" s="230"/>
      <c r="G360" s="231"/>
    </row>
    <row r="361" spans="1:7" ht="14.25" thickBot="1" x14ac:dyDescent="0.2">
      <c r="A361" s="146">
        <f t="shared" si="19"/>
        <v>45311</v>
      </c>
      <c r="B361" s="113"/>
      <c r="C361" s="114"/>
      <c r="D361" s="235"/>
      <c r="E361" s="281"/>
      <c r="F361" s="236"/>
      <c r="G361" s="237"/>
    </row>
    <row r="362" spans="1:7" ht="40.5" x14ac:dyDescent="0.15">
      <c r="A362" s="242">
        <v>45312</v>
      </c>
      <c r="B362" s="118"/>
      <c r="C362" s="202" t="s">
        <v>343</v>
      </c>
      <c r="D362" s="226" t="s">
        <v>182</v>
      </c>
      <c r="E362" s="279" t="s">
        <v>706</v>
      </c>
      <c r="F362" s="227" t="s">
        <v>445</v>
      </c>
      <c r="G362" s="228" t="s">
        <v>401</v>
      </c>
    </row>
    <row r="363" spans="1:7" x14ac:dyDescent="0.15">
      <c r="A363" s="146">
        <f t="shared" ref="A363:A379" si="20">A362</f>
        <v>45312</v>
      </c>
      <c r="B363" s="106">
        <f>A362</f>
        <v>45312</v>
      </c>
      <c r="C363" s="204" t="s">
        <v>344</v>
      </c>
      <c r="D363" s="226"/>
      <c r="E363" s="280"/>
      <c r="F363" s="230"/>
      <c r="G363" s="231"/>
    </row>
    <row r="364" spans="1:7" ht="27" x14ac:dyDescent="0.15">
      <c r="A364" s="146">
        <v>45312</v>
      </c>
      <c r="B364" s="100" t="s">
        <v>345</v>
      </c>
      <c r="C364" s="204" t="s">
        <v>346</v>
      </c>
      <c r="D364" s="226" t="s">
        <v>183</v>
      </c>
      <c r="E364" s="280" t="s">
        <v>707</v>
      </c>
      <c r="F364" s="230" t="s">
        <v>425</v>
      </c>
      <c r="G364" s="231" t="s">
        <v>404</v>
      </c>
    </row>
    <row r="365" spans="1:7" ht="27" x14ac:dyDescent="0.15">
      <c r="A365" s="146">
        <v>45312</v>
      </c>
      <c r="B365" s="100" t="s">
        <v>347</v>
      </c>
      <c r="C365" s="204" t="s">
        <v>348</v>
      </c>
      <c r="D365" s="226" t="s">
        <v>184</v>
      </c>
      <c r="E365" s="280" t="s">
        <v>708</v>
      </c>
      <c r="F365" s="230" t="s">
        <v>445</v>
      </c>
      <c r="G365" s="231" t="s">
        <v>404</v>
      </c>
    </row>
    <row r="366" spans="1:7" ht="40.5" x14ac:dyDescent="0.15">
      <c r="A366" s="146">
        <v>45312</v>
      </c>
      <c r="B366" s="100"/>
      <c r="C366" s="204" t="s">
        <v>349</v>
      </c>
      <c r="D366" s="226" t="s">
        <v>185</v>
      </c>
      <c r="E366" s="280" t="s">
        <v>709</v>
      </c>
      <c r="F366" s="230" t="s">
        <v>425</v>
      </c>
      <c r="G366" s="231" t="s">
        <v>401</v>
      </c>
    </row>
    <row r="367" spans="1:7" x14ac:dyDescent="0.15">
      <c r="A367" s="146">
        <f t="shared" si="20"/>
        <v>45312</v>
      </c>
      <c r="B367" s="100" t="s">
        <v>350</v>
      </c>
      <c r="C367" s="204"/>
      <c r="D367" s="226"/>
      <c r="E367" s="280"/>
      <c r="F367" s="230"/>
      <c r="G367" s="231"/>
    </row>
    <row r="368" spans="1:7" ht="40.5" x14ac:dyDescent="0.15">
      <c r="A368" s="146">
        <v>45312</v>
      </c>
      <c r="B368" s="100" t="s">
        <v>351</v>
      </c>
      <c r="C368" s="204" t="s">
        <v>352</v>
      </c>
      <c r="D368" s="226" t="s">
        <v>317</v>
      </c>
      <c r="E368" s="280" t="s">
        <v>710</v>
      </c>
      <c r="F368" s="230" t="s">
        <v>408</v>
      </c>
      <c r="G368" s="231" t="s">
        <v>404</v>
      </c>
    </row>
    <row r="369" spans="1:7" x14ac:dyDescent="0.15">
      <c r="A369" s="146">
        <f t="shared" si="20"/>
        <v>45312</v>
      </c>
      <c r="B369" s="100"/>
      <c r="C369" s="256" t="s">
        <v>353</v>
      </c>
      <c r="D369" s="233"/>
      <c r="E369" s="280"/>
      <c r="F369" s="230"/>
      <c r="G369" s="231"/>
    </row>
    <row r="370" spans="1:7" ht="14.25" thickBot="1" x14ac:dyDescent="0.2">
      <c r="A370" s="153">
        <f t="shared" si="20"/>
        <v>45312</v>
      </c>
      <c r="B370" s="113"/>
      <c r="C370" s="114"/>
      <c r="D370" s="235"/>
      <c r="E370" s="281"/>
      <c r="F370" s="236"/>
      <c r="G370" s="237"/>
    </row>
    <row r="371" spans="1:7" ht="27" x14ac:dyDescent="0.15">
      <c r="A371" s="166">
        <v>45312</v>
      </c>
      <c r="B371" s="118"/>
      <c r="C371" s="202" t="s">
        <v>343</v>
      </c>
      <c r="D371" s="226" t="s">
        <v>186</v>
      </c>
      <c r="E371" s="279" t="s">
        <v>711</v>
      </c>
      <c r="F371" s="227" t="s">
        <v>425</v>
      </c>
      <c r="G371" s="228" t="s">
        <v>600</v>
      </c>
    </row>
    <row r="372" spans="1:7" ht="27" x14ac:dyDescent="0.15">
      <c r="A372" s="146">
        <v>45312</v>
      </c>
      <c r="B372" s="106">
        <f>A371</f>
        <v>45312</v>
      </c>
      <c r="C372" s="204" t="s">
        <v>344</v>
      </c>
      <c r="D372" s="226" t="s">
        <v>187</v>
      </c>
      <c r="E372" s="280" t="s">
        <v>712</v>
      </c>
      <c r="F372" s="230" t="s">
        <v>425</v>
      </c>
      <c r="G372" s="231" t="s">
        <v>404</v>
      </c>
    </row>
    <row r="373" spans="1:7" ht="54" x14ac:dyDescent="0.15">
      <c r="A373" s="146">
        <v>45312</v>
      </c>
      <c r="B373" s="100" t="s">
        <v>345</v>
      </c>
      <c r="C373" s="204" t="s">
        <v>346</v>
      </c>
      <c r="D373" s="226" t="s">
        <v>188</v>
      </c>
      <c r="E373" s="280" t="s">
        <v>713</v>
      </c>
      <c r="F373" s="230" t="s">
        <v>714</v>
      </c>
      <c r="G373" s="231" t="s">
        <v>398</v>
      </c>
    </row>
    <row r="374" spans="1:7" ht="54" x14ac:dyDescent="0.15">
      <c r="A374" s="146">
        <v>45312</v>
      </c>
      <c r="B374" s="100" t="s">
        <v>347</v>
      </c>
      <c r="C374" s="204" t="s">
        <v>348</v>
      </c>
      <c r="D374" s="226" t="s">
        <v>189</v>
      </c>
      <c r="E374" s="280" t="s">
        <v>715</v>
      </c>
      <c r="F374" s="230" t="s">
        <v>488</v>
      </c>
      <c r="G374" s="231" t="s">
        <v>426</v>
      </c>
    </row>
    <row r="375" spans="1:7" ht="40.5" x14ac:dyDescent="0.15">
      <c r="A375" s="146">
        <v>45312</v>
      </c>
      <c r="B375" s="100"/>
      <c r="C375" s="204" t="s">
        <v>349</v>
      </c>
      <c r="D375" s="226" t="s">
        <v>190</v>
      </c>
      <c r="E375" s="283" t="s">
        <v>716</v>
      </c>
      <c r="F375" s="250" t="s">
        <v>408</v>
      </c>
      <c r="G375" s="231" t="s">
        <v>404</v>
      </c>
    </row>
    <row r="376" spans="1:7" x14ac:dyDescent="0.15">
      <c r="A376" s="146">
        <f t="shared" si="20"/>
        <v>45312</v>
      </c>
      <c r="B376" s="100" t="s">
        <v>354</v>
      </c>
      <c r="C376" s="204"/>
      <c r="D376" s="226"/>
      <c r="E376" s="280"/>
      <c r="F376" s="230"/>
      <c r="G376" s="231"/>
    </row>
    <row r="377" spans="1:7" ht="27" x14ac:dyDescent="0.15">
      <c r="A377" s="146">
        <v>45312</v>
      </c>
      <c r="B377" s="100" t="s">
        <v>351</v>
      </c>
      <c r="C377" s="204" t="s">
        <v>352</v>
      </c>
      <c r="D377" s="226" t="s">
        <v>318</v>
      </c>
      <c r="E377" s="280" t="s">
        <v>717</v>
      </c>
      <c r="F377" s="230" t="s">
        <v>425</v>
      </c>
      <c r="G377" s="231" t="s">
        <v>401</v>
      </c>
    </row>
    <row r="378" spans="1:7" ht="27" x14ac:dyDescent="0.15">
      <c r="A378" s="146">
        <v>45312</v>
      </c>
      <c r="B378" s="100"/>
      <c r="C378" s="256" t="s">
        <v>353</v>
      </c>
      <c r="D378" s="233" t="s">
        <v>289</v>
      </c>
      <c r="E378" s="280" t="s">
        <v>508</v>
      </c>
      <c r="F378" s="230"/>
      <c r="G378" s="231" t="s">
        <v>404</v>
      </c>
    </row>
    <row r="379" spans="1:7" ht="14.25" thickBot="1" x14ac:dyDescent="0.2">
      <c r="A379" s="146">
        <f t="shared" si="20"/>
        <v>45312</v>
      </c>
      <c r="B379" s="113"/>
      <c r="C379" s="114"/>
      <c r="D379" s="235"/>
      <c r="E379" s="281"/>
      <c r="F379" s="236"/>
      <c r="G379" s="237"/>
    </row>
    <row r="380" spans="1:7" ht="54" x14ac:dyDescent="0.15">
      <c r="A380" s="242">
        <v>45313</v>
      </c>
      <c r="B380" s="118"/>
      <c r="C380" s="202" t="s">
        <v>343</v>
      </c>
      <c r="D380" s="226" t="s">
        <v>191</v>
      </c>
      <c r="E380" s="279" t="s">
        <v>718</v>
      </c>
      <c r="F380" s="227" t="s">
        <v>719</v>
      </c>
      <c r="G380" s="228" t="s">
        <v>404</v>
      </c>
    </row>
    <row r="381" spans="1:7" x14ac:dyDescent="0.15">
      <c r="A381" s="146">
        <f t="shared" ref="A381:A397" si="21">A380</f>
        <v>45313</v>
      </c>
      <c r="B381" s="106">
        <f>A380</f>
        <v>45313</v>
      </c>
      <c r="C381" s="204" t="s">
        <v>344</v>
      </c>
      <c r="D381" s="259"/>
      <c r="E381" s="280"/>
      <c r="F381" s="230"/>
      <c r="G381" s="231"/>
    </row>
    <row r="382" spans="1:7" ht="54" x14ac:dyDescent="0.15">
      <c r="A382" s="146">
        <v>45313</v>
      </c>
      <c r="B382" s="100" t="s">
        <v>345</v>
      </c>
      <c r="C382" s="204" t="s">
        <v>346</v>
      </c>
      <c r="D382" s="226" t="s">
        <v>192</v>
      </c>
      <c r="E382" s="280" t="s">
        <v>720</v>
      </c>
      <c r="F382" s="230" t="s">
        <v>721</v>
      </c>
      <c r="G382" s="231" t="s">
        <v>398</v>
      </c>
    </row>
    <row r="383" spans="1:7" ht="54" x14ac:dyDescent="0.15">
      <c r="A383" s="146">
        <v>45313</v>
      </c>
      <c r="B383" s="100" t="s">
        <v>347</v>
      </c>
      <c r="C383" s="204" t="s">
        <v>348</v>
      </c>
      <c r="D383" s="226" t="s">
        <v>193</v>
      </c>
      <c r="E383" s="284" t="s">
        <v>722</v>
      </c>
      <c r="F383" s="251" t="s">
        <v>410</v>
      </c>
      <c r="G383" s="231" t="s">
        <v>426</v>
      </c>
    </row>
    <row r="384" spans="1:7" ht="40.5" x14ac:dyDescent="0.15">
      <c r="A384" s="146">
        <v>45313</v>
      </c>
      <c r="B384" s="100"/>
      <c r="C384" s="204" t="s">
        <v>349</v>
      </c>
      <c r="D384" s="226" t="s">
        <v>194</v>
      </c>
      <c r="E384" s="280" t="s">
        <v>723</v>
      </c>
      <c r="F384" s="230" t="s">
        <v>425</v>
      </c>
      <c r="G384" s="231" t="s">
        <v>401</v>
      </c>
    </row>
    <row r="385" spans="1:7" x14ac:dyDescent="0.15">
      <c r="A385" s="146">
        <f t="shared" si="21"/>
        <v>45313</v>
      </c>
      <c r="B385" s="100" t="s">
        <v>350</v>
      </c>
      <c r="C385" s="204"/>
      <c r="D385" s="226"/>
      <c r="E385" s="283"/>
      <c r="F385" s="250"/>
      <c r="G385" s="231"/>
    </row>
    <row r="386" spans="1:7" ht="40.5" x14ac:dyDescent="0.15">
      <c r="A386" s="146">
        <v>45313</v>
      </c>
      <c r="B386" s="100" t="s">
        <v>351</v>
      </c>
      <c r="C386" s="204" t="s">
        <v>352</v>
      </c>
      <c r="D386" s="226" t="s">
        <v>319</v>
      </c>
      <c r="E386" s="283" t="s">
        <v>724</v>
      </c>
      <c r="F386" s="250" t="s">
        <v>425</v>
      </c>
      <c r="G386" s="231" t="s">
        <v>404</v>
      </c>
    </row>
    <row r="387" spans="1:7" x14ac:dyDescent="0.15">
      <c r="A387" s="146">
        <f>A386</f>
        <v>45313</v>
      </c>
      <c r="B387" s="100"/>
      <c r="C387" s="204" t="s">
        <v>353</v>
      </c>
      <c r="D387" s="226"/>
      <c r="E387" s="280"/>
      <c r="F387" s="230"/>
      <c r="G387" s="231"/>
    </row>
    <row r="388" spans="1:7" ht="14.25" thickBot="1" x14ac:dyDescent="0.2">
      <c r="A388" s="153">
        <f t="shared" si="21"/>
        <v>45313</v>
      </c>
      <c r="B388" s="113"/>
      <c r="C388" s="114"/>
      <c r="D388" s="235"/>
      <c r="E388" s="281"/>
      <c r="F388" s="236"/>
      <c r="G388" s="237"/>
    </row>
    <row r="389" spans="1:7" ht="27.75" thickBot="1" x14ac:dyDescent="0.2">
      <c r="A389" s="166">
        <v>45313</v>
      </c>
      <c r="B389" s="118"/>
      <c r="C389" s="202" t="s">
        <v>343</v>
      </c>
      <c r="D389" s="226" t="s">
        <v>195</v>
      </c>
      <c r="E389" s="287" t="s">
        <v>725</v>
      </c>
      <c r="F389" s="255" t="s">
        <v>635</v>
      </c>
      <c r="G389" s="228" t="s">
        <v>401</v>
      </c>
    </row>
    <row r="390" spans="1:7" x14ac:dyDescent="0.15">
      <c r="A390" s="146">
        <f t="shared" si="21"/>
        <v>45313</v>
      </c>
      <c r="B390" s="106">
        <f>A389</f>
        <v>45313</v>
      </c>
      <c r="C390" s="204" t="s">
        <v>344</v>
      </c>
      <c r="D390" s="226"/>
      <c r="E390" s="287"/>
      <c r="F390" s="260"/>
      <c r="G390" s="231"/>
    </row>
    <row r="391" spans="1:7" ht="40.5" x14ac:dyDescent="0.15">
      <c r="A391" s="146">
        <v>45313</v>
      </c>
      <c r="B391" s="100" t="s">
        <v>345</v>
      </c>
      <c r="C391" s="204" t="s">
        <v>346</v>
      </c>
      <c r="D391" s="226" t="s">
        <v>196</v>
      </c>
      <c r="E391" s="280" t="s">
        <v>726</v>
      </c>
      <c r="F391" s="230" t="s">
        <v>412</v>
      </c>
      <c r="G391" s="231" t="s">
        <v>398</v>
      </c>
    </row>
    <row r="392" spans="1:7" ht="40.5" x14ac:dyDescent="0.15">
      <c r="A392" s="146">
        <v>45313</v>
      </c>
      <c r="B392" s="100" t="s">
        <v>347</v>
      </c>
      <c r="C392" s="204" t="s">
        <v>348</v>
      </c>
      <c r="D392" s="226" t="s">
        <v>197</v>
      </c>
      <c r="E392" s="280" t="s">
        <v>727</v>
      </c>
      <c r="F392" s="230" t="s">
        <v>434</v>
      </c>
      <c r="G392" s="231" t="s">
        <v>457</v>
      </c>
    </row>
    <row r="393" spans="1:7" ht="27" x14ac:dyDescent="0.15">
      <c r="A393" s="146">
        <v>45313</v>
      </c>
      <c r="B393" s="100"/>
      <c r="C393" s="204" t="s">
        <v>349</v>
      </c>
      <c r="D393" s="226" t="s">
        <v>198</v>
      </c>
      <c r="E393" s="280" t="s">
        <v>728</v>
      </c>
      <c r="F393" s="230" t="s">
        <v>425</v>
      </c>
      <c r="G393" s="231" t="s">
        <v>404</v>
      </c>
    </row>
    <row r="394" spans="1:7" x14ac:dyDescent="0.15">
      <c r="A394" s="146">
        <f t="shared" si="21"/>
        <v>45313</v>
      </c>
      <c r="B394" s="100" t="s">
        <v>354</v>
      </c>
      <c r="C394" s="204"/>
      <c r="D394" s="226"/>
      <c r="E394" s="280"/>
      <c r="F394" s="230"/>
      <c r="G394" s="231"/>
    </row>
    <row r="395" spans="1:7" ht="27" x14ac:dyDescent="0.15">
      <c r="A395" s="146">
        <v>45313</v>
      </c>
      <c r="B395" s="100" t="s">
        <v>351</v>
      </c>
      <c r="C395" s="204" t="s">
        <v>352</v>
      </c>
      <c r="D395" s="226" t="s">
        <v>320</v>
      </c>
      <c r="E395" s="280" t="s">
        <v>729</v>
      </c>
      <c r="F395" s="230" t="s">
        <v>425</v>
      </c>
      <c r="G395" s="231" t="s">
        <v>398</v>
      </c>
    </row>
    <row r="396" spans="1:7" x14ac:dyDescent="0.15">
      <c r="A396" s="146">
        <f t="shared" si="21"/>
        <v>45313</v>
      </c>
      <c r="B396" s="100"/>
      <c r="C396" s="256" t="s">
        <v>353</v>
      </c>
      <c r="D396" s="226"/>
      <c r="E396" s="280"/>
      <c r="F396" s="230"/>
      <c r="G396" s="231"/>
    </row>
    <row r="397" spans="1:7" ht="14.25" thickBot="1" x14ac:dyDescent="0.2">
      <c r="A397" s="146">
        <f t="shared" si="21"/>
        <v>45313</v>
      </c>
      <c r="B397" s="113"/>
      <c r="C397" s="114"/>
      <c r="D397" s="235"/>
      <c r="E397" s="281"/>
      <c r="F397" s="236"/>
      <c r="G397" s="237"/>
    </row>
    <row r="398" spans="1:7" ht="81" x14ac:dyDescent="0.15">
      <c r="A398" s="242">
        <v>45314</v>
      </c>
      <c r="B398" s="100"/>
      <c r="C398" s="202" t="s">
        <v>343</v>
      </c>
      <c r="D398" s="226" t="s">
        <v>199</v>
      </c>
      <c r="E398" s="287" t="s">
        <v>730</v>
      </c>
      <c r="F398" s="255" t="s">
        <v>731</v>
      </c>
      <c r="G398" s="228" t="s">
        <v>398</v>
      </c>
    </row>
    <row r="399" spans="1:7" ht="40.5" x14ac:dyDescent="0.15">
      <c r="A399" s="146">
        <v>45314</v>
      </c>
      <c r="B399" s="106">
        <f>A398</f>
        <v>45314</v>
      </c>
      <c r="C399" s="204" t="s">
        <v>344</v>
      </c>
      <c r="D399" s="226" t="s">
        <v>200</v>
      </c>
      <c r="E399" s="280" t="s">
        <v>732</v>
      </c>
      <c r="F399" s="230" t="s">
        <v>733</v>
      </c>
      <c r="G399" s="231" t="s">
        <v>404</v>
      </c>
    </row>
    <row r="400" spans="1:7" ht="27" x14ac:dyDescent="0.15">
      <c r="A400" s="146">
        <v>45314</v>
      </c>
      <c r="B400" s="100" t="s">
        <v>345</v>
      </c>
      <c r="C400" s="204" t="s">
        <v>346</v>
      </c>
      <c r="D400" s="226" t="s">
        <v>201</v>
      </c>
      <c r="E400" s="280" t="s">
        <v>734</v>
      </c>
      <c r="F400" s="230" t="s">
        <v>528</v>
      </c>
      <c r="G400" s="231" t="s">
        <v>457</v>
      </c>
    </row>
    <row r="401" spans="1:7" ht="40.5" x14ac:dyDescent="0.15">
      <c r="A401" s="146">
        <v>45314</v>
      </c>
      <c r="B401" s="100" t="s">
        <v>347</v>
      </c>
      <c r="C401" s="204" t="s">
        <v>348</v>
      </c>
      <c r="D401" s="226" t="s">
        <v>202</v>
      </c>
      <c r="E401" s="280" t="s">
        <v>735</v>
      </c>
      <c r="F401" s="230" t="s">
        <v>543</v>
      </c>
      <c r="G401" s="231" t="s">
        <v>404</v>
      </c>
    </row>
    <row r="402" spans="1:7" ht="54" x14ac:dyDescent="0.15">
      <c r="A402" s="146">
        <v>45314</v>
      </c>
      <c r="B402" s="100"/>
      <c r="C402" s="204" t="s">
        <v>349</v>
      </c>
      <c r="D402" s="226" t="s">
        <v>203</v>
      </c>
      <c r="E402" s="280" t="s">
        <v>736</v>
      </c>
      <c r="F402" s="230" t="s">
        <v>408</v>
      </c>
      <c r="G402" s="231" t="s">
        <v>401</v>
      </c>
    </row>
    <row r="403" spans="1:7" x14ac:dyDescent="0.15">
      <c r="A403" s="146">
        <f t="shared" ref="A403:A415" si="22">A402</f>
        <v>45314</v>
      </c>
      <c r="B403" s="100" t="s">
        <v>350</v>
      </c>
      <c r="C403" s="204"/>
      <c r="D403" s="226"/>
      <c r="E403" s="283"/>
      <c r="F403" s="250"/>
      <c r="G403" s="231"/>
    </row>
    <row r="404" spans="1:7" ht="40.5" x14ac:dyDescent="0.15">
      <c r="A404" s="146">
        <v>45314</v>
      </c>
      <c r="B404" s="100" t="s">
        <v>351</v>
      </c>
      <c r="C404" s="204" t="s">
        <v>352</v>
      </c>
      <c r="D404" s="226" t="s">
        <v>321</v>
      </c>
      <c r="E404" s="283" t="s">
        <v>737</v>
      </c>
      <c r="F404" s="250" t="s">
        <v>738</v>
      </c>
      <c r="G404" s="231" t="s">
        <v>398</v>
      </c>
    </row>
    <row r="405" spans="1:7" ht="27" x14ac:dyDescent="0.15">
      <c r="A405" s="146">
        <v>45314</v>
      </c>
      <c r="B405" s="100"/>
      <c r="C405" s="204" t="s">
        <v>353</v>
      </c>
      <c r="D405" s="226" t="s">
        <v>289</v>
      </c>
      <c r="E405" s="280" t="s">
        <v>508</v>
      </c>
      <c r="F405" s="230"/>
      <c r="G405" s="231" t="s">
        <v>404</v>
      </c>
    </row>
    <row r="406" spans="1:7" ht="14.25" thickBot="1" x14ac:dyDescent="0.2">
      <c r="A406" s="153">
        <f t="shared" si="22"/>
        <v>45314</v>
      </c>
      <c r="B406" s="113"/>
      <c r="C406" s="114"/>
      <c r="D406" s="235"/>
      <c r="E406" s="281"/>
      <c r="F406" s="236"/>
      <c r="G406" s="237"/>
    </row>
    <row r="407" spans="1:7" ht="27" x14ac:dyDescent="0.15">
      <c r="A407" s="166">
        <v>45314</v>
      </c>
      <c r="B407" s="118"/>
      <c r="C407" s="202" t="s">
        <v>343</v>
      </c>
      <c r="D407" s="226" t="s">
        <v>204</v>
      </c>
      <c r="E407" s="287" t="s">
        <v>739</v>
      </c>
      <c r="F407" s="255" t="s">
        <v>425</v>
      </c>
      <c r="G407" s="228" t="s">
        <v>600</v>
      </c>
    </row>
    <row r="408" spans="1:7" ht="27" x14ac:dyDescent="0.15">
      <c r="A408" s="146">
        <v>45314</v>
      </c>
      <c r="B408" s="106">
        <f>A407</f>
        <v>45314</v>
      </c>
      <c r="C408" s="204" t="s">
        <v>344</v>
      </c>
      <c r="D408" s="261" t="s">
        <v>205</v>
      </c>
      <c r="E408" s="289" t="s">
        <v>740</v>
      </c>
      <c r="F408" s="258" t="s">
        <v>412</v>
      </c>
      <c r="G408" s="231" t="s">
        <v>404</v>
      </c>
    </row>
    <row r="409" spans="1:7" ht="40.5" x14ac:dyDescent="0.15">
      <c r="A409" s="146">
        <v>45314</v>
      </c>
      <c r="B409" s="100" t="s">
        <v>345</v>
      </c>
      <c r="C409" s="204" t="s">
        <v>346</v>
      </c>
      <c r="D409" s="241" t="s">
        <v>206</v>
      </c>
      <c r="E409" s="280" t="s">
        <v>741</v>
      </c>
      <c r="F409" s="230" t="s">
        <v>412</v>
      </c>
      <c r="G409" s="231" t="s">
        <v>398</v>
      </c>
    </row>
    <row r="410" spans="1:7" ht="40.5" x14ac:dyDescent="0.15">
      <c r="A410" s="146">
        <v>45314</v>
      </c>
      <c r="B410" s="100" t="s">
        <v>347</v>
      </c>
      <c r="C410" s="204" t="s">
        <v>348</v>
      </c>
      <c r="D410" s="226" t="s">
        <v>207</v>
      </c>
      <c r="E410" s="280" t="s">
        <v>742</v>
      </c>
      <c r="F410" s="230" t="s">
        <v>543</v>
      </c>
      <c r="G410" s="231" t="s">
        <v>438</v>
      </c>
    </row>
    <row r="411" spans="1:7" ht="27" x14ac:dyDescent="0.15">
      <c r="A411" s="146">
        <v>45314</v>
      </c>
      <c r="B411" s="100"/>
      <c r="C411" s="204" t="s">
        <v>349</v>
      </c>
      <c r="D411" s="226" t="s">
        <v>208</v>
      </c>
      <c r="E411" s="280" t="s">
        <v>743</v>
      </c>
      <c r="F411" s="230" t="s">
        <v>408</v>
      </c>
      <c r="G411" s="231" t="s">
        <v>404</v>
      </c>
    </row>
    <row r="412" spans="1:7" x14ac:dyDescent="0.15">
      <c r="A412" s="146">
        <f t="shared" si="22"/>
        <v>45314</v>
      </c>
      <c r="B412" s="100" t="s">
        <v>354</v>
      </c>
      <c r="C412" s="204"/>
      <c r="D412" s="226"/>
      <c r="E412" s="280"/>
      <c r="F412" s="230"/>
      <c r="G412" s="231"/>
    </row>
    <row r="413" spans="1:7" ht="27" x14ac:dyDescent="0.15">
      <c r="A413" s="146">
        <v>45314</v>
      </c>
      <c r="B413" s="100" t="s">
        <v>351</v>
      </c>
      <c r="C413" s="204" t="s">
        <v>352</v>
      </c>
      <c r="D413" s="226" t="s">
        <v>322</v>
      </c>
      <c r="E413" s="280" t="s">
        <v>744</v>
      </c>
      <c r="F413" s="230" t="s">
        <v>425</v>
      </c>
      <c r="G413" s="231" t="s">
        <v>404</v>
      </c>
    </row>
    <row r="414" spans="1:7" x14ac:dyDescent="0.15">
      <c r="A414" s="146">
        <f t="shared" si="22"/>
        <v>45314</v>
      </c>
      <c r="B414" s="100"/>
      <c r="C414" s="204" t="s">
        <v>353</v>
      </c>
      <c r="D414" s="226"/>
      <c r="E414" s="280"/>
      <c r="F414" s="230"/>
      <c r="G414" s="231"/>
    </row>
    <row r="415" spans="1:7" ht="14.25" thickBot="1" x14ac:dyDescent="0.2">
      <c r="A415" s="146">
        <f t="shared" si="22"/>
        <v>45314</v>
      </c>
      <c r="B415" s="113"/>
      <c r="C415" s="114"/>
      <c r="D415" s="235"/>
      <c r="E415" s="281"/>
      <c r="F415" s="236"/>
      <c r="G415" s="237"/>
    </row>
    <row r="416" spans="1:7" ht="40.5" x14ac:dyDescent="0.15">
      <c r="A416" s="242">
        <v>45315</v>
      </c>
      <c r="B416" s="118"/>
      <c r="C416" s="202" t="s">
        <v>343</v>
      </c>
      <c r="D416" s="226" t="s">
        <v>209</v>
      </c>
      <c r="E416" s="279" t="s">
        <v>745</v>
      </c>
      <c r="F416" s="227" t="s">
        <v>412</v>
      </c>
      <c r="G416" s="228" t="s">
        <v>398</v>
      </c>
    </row>
    <row r="417" spans="1:7" ht="27" x14ac:dyDescent="0.15">
      <c r="A417" s="146">
        <v>45315</v>
      </c>
      <c r="B417" s="106">
        <f>A416</f>
        <v>45315</v>
      </c>
      <c r="C417" s="204" t="s">
        <v>344</v>
      </c>
      <c r="D417" s="226" t="s">
        <v>210</v>
      </c>
      <c r="E417" s="280" t="s">
        <v>746</v>
      </c>
      <c r="F417" s="230" t="s">
        <v>627</v>
      </c>
      <c r="G417" s="231" t="s">
        <v>404</v>
      </c>
    </row>
    <row r="418" spans="1:7" ht="40.5" x14ac:dyDescent="0.15">
      <c r="A418" s="146">
        <v>45315</v>
      </c>
      <c r="B418" s="100" t="s">
        <v>345</v>
      </c>
      <c r="C418" s="204" t="s">
        <v>346</v>
      </c>
      <c r="D418" s="226" t="s">
        <v>211</v>
      </c>
      <c r="E418" s="280" t="s">
        <v>747</v>
      </c>
      <c r="F418" s="230" t="s">
        <v>484</v>
      </c>
      <c r="G418" s="231" t="s">
        <v>404</v>
      </c>
    </row>
    <row r="419" spans="1:7" ht="27" x14ac:dyDescent="0.15">
      <c r="A419" s="146">
        <v>45315</v>
      </c>
      <c r="B419" s="100" t="s">
        <v>347</v>
      </c>
      <c r="C419" s="204" t="s">
        <v>348</v>
      </c>
      <c r="D419" s="226" t="s">
        <v>212</v>
      </c>
      <c r="E419" s="283" t="s">
        <v>748</v>
      </c>
      <c r="F419" s="250" t="s">
        <v>589</v>
      </c>
      <c r="G419" s="231" t="s">
        <v>404</v>
      </c>
    </row>
    <row r="420" spans="1:7" ht="40.5" x14ac:dyDescent="0.15">
      <c r="A420" s="146">
        <v>45315</v>
      </c>
      <c r="B420" s="100"/>
      <c r="C420" s="204" t="s">
        <v>349</v>
      </c>
      <c r="D420" s="226" t="s">
        <v>213</v>
      </c>
      <c r="E420" s="280" t="s">
        <v>749</v>
      </c>
      <c r="F420" s="230" t="s">
        <v>528</v>
      </c>
      <c r="G420" s="231" t="s">
        <v>404</v>
      </c>
    </row>
    <row r="421" spans="1:7" x14ac:dyDescent="0.15">
      <c r="A421" s="146">
        <f t="shared" ref="A421:A433" si="23">A420</f>
        <v>45315</v>
      </c>
      <c r="B421" s="100" t="s">
        <v>350</v>
      </c>
      <c r="C421" s="204"/>
      <c r="D421" s="226"/>
      <c r="E421" s="280"/>
      <c r="F421" s="230"/>
      <c r="G421" s="231"/>
    </row>
    <row r="422" spans="1:7" ht="27" x14ac:dyDescent="0.15">
      <c r="A422" s="146">
        <v>45315</v>
      </c>
      <c r="B422" s="100" t="s">
        <v>351</v>
      </c>
      <c r="C422" s="204" t="s">
        <v>352</v>
      </c>
      <c r="D422" s="226" t="s">
        <v>323</v>
      </c>
      <c r="E422" s="280" t="s">
        <v>750</v>
      </c>
      <c r="F422" s="230" t="s">
        <v>751</v>
      </c>
      <c r="G422" s="231" t="s">
        <v>404</v>
      </c>
    </row>
    <row r="423" spans="1:7" x14ac:dyDescent="0.15">
      <c r="A423" s="146">
        <v>45315</v>
      </c>
      <c r="B423" s="100"/>
      <c r="C423" s="204" t="s">
        <v>353</v>
      </c>
      <c r="D423" s="226" t="s">
        <v>285</v>
      </c>
      <c r="E423" s="280" t="s">
        <v>476</v>
      </c>
      <c r="F423" s="230"/>
      <c r="G423" s="231" t="s">
        <v>477</v>
      </c>
    </row>
    <row r="424" spans="1:7" ht="14.25" thickBot="1" x14ac:dyDescent="0.2">
      <c r="A424" s="153">
        <f t="shared" si="23"/>
        <v>45315</v>
      </c>
      <c r="B424" s="113"/>
      <c r="C424" s="114"/>
      <c r="D424" s="262"/>
      <c r="E424" s="281"/>
      <c r="F424" s="236"/>
      <c r="G424" s="237"/>
    </row>
    <row r="425" spans="1:7" ht="40.5" x14ac:dyDescent="0.15">
      <c r="A425" s="166">
        <v>45315</v>
      </c>
      <c r="B425" s="118"/>
      <c r="C425" s="202" t="s">
        <v>343</v>
      </c>
      <c r="D425" s="226" t="s">
        <v>214</v>
      </c>
      <c r="E425" s="279" t="s">
        <v>752</v>
      </c>
      <c r="F425" s="227" t="s">
        <v>488</v>
      </c>
      <c r="G425" s="228" t="s">
        <v>404</v>
      </c>
    </row>
    <row r="426" spans="1:7" x14ac:dyDescent="0.15">
      <c r="A426" s="146">
        <f t="shared" si="23"/>
        <v>45315</v>
      </c>
      <c r="B426" s="106">
        <f>A425</f>
        <v>45315</v>
      </c>
      <c r="C426" s="204" t="s">
        <v>344</v>
      </c>
      <c r="D426" s="226"/>
      <c r="E426" s="280"/>
      <c r="F426" s="230"/>
      <c r="G426" s="231"/>
    </row>
    <row r="427" spans="1:7" ht="40.5" x14ac:dyDescent="0.15">
      <c r="A427" s="146">
        <v>45315</v>
      </c>
      <c r="B427" s="100" t="s">
        <v>345</v>
      </c>
      <c r="C427" s="204" t="s">
        <v>346</v>
      </c>
      <c r="D427" s="226" t="s">
        <v>215</v>
      </c>
      <c r="E427" s="280" t="s">
        <v>753</v>
      </c>
      <c r="F427" s="230" t="s">
        <v>408</v>
      </c>
      <c r="G427" s="231" t="s">
        <v>398</v>
      </c>
    </row>
    <row r="428" spans="1:7" ht="27" x14ac:dyDescent="0.15">
      <c r="A428" s="146">
        <v>45315</v>
      </c>
      <c r="B428" s="100" t="s">
        <v>347</v>
      </c>
      <c r="C428" s="204" t="s">
        <v>348</v>
      </c>
      <c r="D428" s="226" t="s">
        <v>216</v>
      </c>
      <c r="E428" s="280" t="s">
        <v>754</v>
      </c>
      <c r="F428" s="230" t="s">
        <v>425</v>
      </c>
      <c r="G428" s="231" t="s">
        <v>404</v>
      </c>
    </row>
    <row r="429" spans="1:7" x14ac:dyDescent="0.15">
      <c r="A429" s="146">
        <v>45315</v>
      </c>
      <c r="B429" s="100"/>
      <c r="C429" s="204" t="s">
        <v>349</v>
      </c>
      <c r="D429" s="226" t="s">
        <v>217</v>
      </c>
      <c r="E429" s="280" t="s">
        <v>755</v>
      </c>
      <c r="F429" s="230"/>
      <c r="G429" s="231" t="s">
        <v>404</v>
      </c>
    </row>
    <row r="430" spans="1:7" x14ac:dyDescent="0.15">
      <c r="A430" s="146">
        <f t="shared" si="23"/>
        <v>45315</v>
      </c>
      <c r="B430" s="100" t="s">
        <v>354</v>
      </c>
      <c r="C430" s="204"/>
      <c r="D430" s="226"/>
      <c r="E430" s="280"/>
      <c r="F430" s="230"/>
      <c r="G430" s="231"/>
    </row>
    <row r="431" spans="1:7" ht="27" x14ac:dyDescent="0.15">
      <c r="A431" s="146">
        <v>45315</v>
      </c>
      <c r="B431" s="100" t="s">
        <v>351</v>
      </c>
      <c r="C431" s="204" t="s">
        <v>352</v>
      </c>
      <c r="D431" s="226" t="s">
        <v>324</v>
      </c>
      <c r="E431" s="280" t="s">
        <v>756</v>
      </c>
      <c r="F431" s="230" t="s">
        <v>408</v>
      </c>
      <c r="G431" s="231" t="s">
        <v>404</v>
      </c>
    </row>
    <row r="432" spans="1:7" x14ac:dyDescent="0.15">
      <c r="A432" s="146">
        <f t="shared" si="23"/>
        <v>45315</v>
      </c>
      <c r="B432" s="100"/>
      <c r="C432" s="204" t="s">
        <v>353</v>
      </c>
      <c r="D432" s="226"/>
      <c r="E432" s="280"/>
      <c r="F432" s="230"/>
      <c r="G432" s="231"/>
    </row>
    <row r="433" spans="1:7" ht="14.25" thickBot="1" x14ac:dyDescent="0.2">
      <c r="A433" s="146">
        <f t="shared" si="23"/>
        <v>45315</v>
      </c>
      <c r="B433" s="113"/>
      <c r="C433" s="114"/>
      <c r="D433" s="235"/>
      <c r="E433" s="281"/>
      <c r="F433" s="236"/>
      <c r="G433" s="237"/>
    </row>
    <row r="434" spans="1:7" ht="40.5" x14ac:dyDescent="0.15">
      <c r="A434" s="242">
        <v>45316</v>
      </c>
      <c r="B434" s="118"/>
      <c r="C434" s="202" t="s">
        <v>343</v>
      </c>
      <c r="D434" s="226" t="s">
        <v>218</v>
      </c>
      <c r="E434" s="279" t="s">
        <v>757</v>
      </c>
      <c r="F434" s="227" t="s">
        <v>648</v>
      </c>
      <c r="G434" s="228" t="s">
        <v>615</v>
      </c>
    </row>
    <row r="435" spans="1:7" ht="27" x14ac:dyDescent="0.15">
      <c r="A435" s="146">
        <v>45316</v>
      </c>
      <c r="B435" s="106">
        <f>A434</f>
        <v>45316</v>
      </c>
      <c r="C435" s="204" t="s">
        <v>344</v>
      </c>
      <c r="D435" s="226" t="s">
        <v>219</v>
      </c>
      <c r="E435" s="280" t="s">
        <v>758</v>
      </c>
      <c r="F435" s="230" t="s">
        <v>543</v>
      </c>
      <c r="G435" s="231" t="s">
        <v>398</v>
      </c>
    </row>
    <row r="436" spans="1:7" ht="81" x14ac:dyDescent="0.15">
      <c r="A436" s="146">
        <v>45316</v>
      </c>
      <c r="B436" s="100" t="s">
        <v>345</v>
      </c>
      <c r="C436" s="204" t="s">
        <v>346</v>
      </c>
      <c r="D436" s="226" t="s">
        <v>220</v>
      </c>
      <c r="E436" s="280" t="s">
        <v>759</v>
      </c>
      <c r="F436" s="230" t="s">
        <v>474</v>
      </c>
      <c r="G436" s="231" t="s">
        <v>454</v>
      </c>
    </row>
    <row r="437" spans="1:7" ht="54" x14ac:dyDescent="0.15">
      <c r="A437" s="146">
        <v>45316</v>
      </c>
      <c r="B437" s="100" t="s">
        <v>347</v>
      </c>
      <c r="C437" s="204" t="s">
        <v>348</v>
      </c>
      <c r="D437" s="226" t="s">
        <v>221</v>
      </c>
      <c r="E437" s="284" t="s">
        <v>760</v>
      </c>
      <c r="F437" s="251" t="s">
        <v>412</v>
      </c>
      <c r="G437" s="231" t="s">
        <v>398</v>
      </c>
    </row>
    <row r="438" spans="1:7" ht="27" x14ac:dyDescent="0.15">
      <c r="A438" s="146">
        <v>45316</v>
      </c>
      <c r="B438" s="100"/>
      <c r="C438" s="204" t="s">
        <v>349</v>
      </c>
      <c r="D438" s="226" t="s">
        <v>222</v>
      </c>
      <c r="E438" s="280" t="s">
        <v>761</v>
      </c>
      <c r="F438" s="230" t="s">
        <v>425</v>
      </c>
      <c r="G438" s="231" t="s">
        <v>404</v>
      </c>
    </row>
    <row r="439" spans="1:7" x14ac:dyDescent="0.15">
      <c r="A439" s="146">
        <f t="shared" ref="A439:A451" si="24">A438</f>
        <v>45316</v>
      </c>
      <c r="B439" s="100" t="s">
        <v>350</v>
      </c>
      <c r="C439" s="204"/>
      <c r="D439" s="226"/>
      <c r="E439" s="280"/>
      <c r="F439" s="230"/>
      <c r="G439" s="231"/>
    </row>
    <row r="440" spans="1:7" ht="40.5" x14ac:dyDescent="0.15">
      <c r="A440" s="146">
        <v>45316</v>
      </c>
      <c r="B440" s="100" t="s">
        <v>351</v>
      </c>
      <c r="C440" s="204" t="s">
        <v>352</v>
      </c>
      <c r="D440" s="226" t="s">
        <v>325</v>
      </c>
      <c r="E440" s="280" t="s">
        <v>762</v>
      </c>
      <c r="F440" s="230" t="s">
        <v>763</v>
      </c>
      <c r="G440" s="231" t="s">
        <v>401</v>
      </c>
    </row>
    <row r="441" spans="1:7" x14ac:dyDescent="0.15">
      <c r="A441" s="146">
        <f t="shared" si="24"/>
        <v>45316</v>
      </c>
      <c r="B441" s="100"/>
      <c r="C441" s="204" t="s">
        <v>353</v>
      </c>
      <c r="D441" s="226"/>
      <c r="E441" s="280"/>
      <c r="F441" s="230"/>
      <c r="G441" s="231"/>
    </row>
    <row r="442" spans="1:7" ht="14.25" thickBot="1" x14ac:dyDescent="0.2">
      <c r="A442" s="153">
        <f t="shared" si="24"/>
        <v>45316</v>
      </c>
      <c r="B442" s="113"/>
      <c r="C442" s="114"/>
      <c r="D442" s="235"/>
      <c r="E442" s="281"/>
      <c r="F442" s="236"/>
      <c r="G442" s="237"/>
    </row>
    <row r="443" spans="1:7" ht="67.5" x14ac:dyDescent="0.15">
      <c r="A443" s="166">
        <v>45316</v>
      </c>
      <c r="B443" s="118"/>
      <c r="C443" s="202" t="s">
        <v>343</v>
      </c>
      <c r="D443" s="226" t="s">
        <v>223</v>
      </c>
      <c r="E443" s="279" t="s">
        <v>764</v>
      </c>
      <c r="F443" s="227" t="s">
        <v>765</v>
      </c>
      <c r="G443" s="228" t="s">
        <v>404</v>
      </c>
    </row>
    <row r="444" spans="1:7" x14ac:dyDescent="0.15">
      <c r="A444" s="146">
        <f t="shared" si="24"/>
        <v>45316</v>
      </c>
      <c r="B444" s="106">
        <f>A443</f>
        <v>45316</v>
      </c>
      <c r="C444" s="204" t="s">
        <v>344</v>
      </c>
      <c r="D444" s="226"/>
      <c r="E444" s="280"/>
      <c r="F444" s="230"/>
      <c r="G444" s="231"/>
    </row>
    <row r="445" spans="1:7" ht="81" x14ac:dyDescent="0.15">
      <c r="A445" s="146">
        <v>45316</v>
      </c>
      <c r="B445" s="100" t="s">
        <v>345</v>
      </c>
      <c r="C445" s="204" t="s">
        <v>346</v>
      </c>
      <c r="D445" s="226" t="s">
        <v>224</v>
      </c>
      <c r="E445" s="280" t="s">
        <v>766</v>
      </c>
      <c r="F445" s="230" t="s">
        <v>767</v>
      </c>
      <c r="G445" s="231" t="s">
        <v>423</v>
      </c>
    </row>
    <row r="446" spans="1:7" ht="40.5" x14ac:dyDescent="0.15">
      <c r="A446" s="146">
        <v>45316</v>
      </c>
      <c r="B446" s="100" t="s">
        <v>347</v>
      </c>
      <c r="C446" s="204" t="s">
        <v>348</v>
      </c>
      <c r="D446" s="226" t="s">
        <v>225</v>
      </c>
      <c r="E446" s="280" t="s">
        <v>768</v>
      </c>
      <c r="F446" s="230" t="s">
        <v>472</v>
      </c>
      <c r="G446" s="231" t="s">
        <v>438</v>
      </c>
    </row>
    <row r="447" spans="1:7" ht="27" x14ac:dyDescent="0.15">
      <c r="A447" s="146">
        <v>45316</v>
      </c>
      <c r="B447" s="100"/>
      <c r="C447" s="204" t="s">
        <v>349</v>
      </c>
      <c r="D447" s="226" t="s">
        <v>226</v>
      </c>
      <c r="E447" s="280" t="s">
        <v>769</v>
      </c>
      <c r="F447" s="230"/>
      <c r="G447" s="231" t="s">
        <v>770</v>
      </c>
    </row>
    <row r="448" spans="1:7" x14ac:dyDescent="0.15">
      <c r="A448" s="146">
        <f t="shared" si="24"/>
        <v>45316</v>
      </c>
      <c r="B448" s="100" t="s">
        <v>354</v>
      </c>
      <c r="C448" s="204"/>
      <c r="D448" s="226"/>
      <c r="E448" s="280"/>
      <c r="F448" s="230"/>
      <c r="G448" s="231"/>
    </row>
    <row r="449" spans="1:7" ht="27" x14ac:dyDescent="0.15">
      <c r="A449" s="146">
        <v>45316</v>
      </c>
      <c r="B449" s="100" t="s">
        <v>351</v>
      </c>
      <c r="C449" s="204" t="s">
        <v>352</v>
      </c>
      <c r="D449" s="226" t="s">
        <v>326</v>
      </c>
      <c r="E449" s="280" t="s">
        <v>771</v>
      </c>
      <c r="F449" s="230" t="s">
        <v>772</v>
      </c>
      <c r="G449" s="231" t="s">
        <v>404</v>
      </c>
    </row>
    <row r="450" spans="1:7" x14ac:dyDescent="0.15">
      <c r="A450" s="146">
        <f t="shared" si="24"/>
        <v>45316</v>
      </c>
      <c r="B450" s="100"/>
      <c r="C450" s="204" t="s">
        <v>353</v>
      </c>
      <c r="D450" s="226"/>
      <c r="E450" s="280"/>
      <c r="F450" s="230"/>
      <c r="G450" s="231"/>
    </row>
    <row r="451" spans="1:7" ht="14.25" thickBot="1" x14ac:dyDescent="0.2">
      <c r="A451" s="146">
        <f t="shared" si="24"/>
        <v>45316</v>
      </c>
      <c r="B451" s="113"/>
      <c r="C451" s="114"/>
      <c r="D451" s="235"/>
      <c r="E451" s="281"/>
      <c r="F451" s="236"/>
      <c r="G451" s="237"/>
    </row>
    <row r="452" spans="1:7" ht="40.5" x14ac:dyDescent="0.15">
      <c r="A452" s="242">
        <v>45317</v>
      </c>
      <c r="B452" s="118"/>
      <c r="C452" s="202" t="s">
        <v>343</v>
      </c>
      <c r="D452" s="226" t="s">
        <v>227</v>
      </c>
      <c r="E452" s="279" t="s">
        <v>773</v>
      </c>
      <c r="F452" s="227" t="s">
        <v>774</v>
      </c>
      <c r="G452" s="228" t="s">
        <v>398</v>
      </c>
    </row>
    <row r="453" spans="1:7" ht="54" x14ac:dyDescent="0.15">
      <c r="A453" s="146">
        <v>45317</v>
      </c>
      <c r="B453" s="106">
        <f>A452</f>
        <v>45317</v>
      </c>
      <c r="C453" s="204" t="s">
        <v>344</v>
      </c>
      <c r="D453" s="252" t="s">
        <v>228</v>
      </c>
      <c r="E453" s="280" t="s">
        <v>775</v>
      </c>
      <c r="F453" s="230" t="s">
        <v>456</v>
      </c>
      <c r="G453" s="231" t="s">
        <v>401</v>
      </c>
    </row>
    <row r="454" spans="1:7" ht="27" x14ac:dyDescent="0.15">
      <c r="A454" s="146">
        <v>45317</v>
      </c>
      <c r="B454" s="100" t="s">
        <v>345</v>
      </c>
      <c r="C454" s="204" t="s">
        <v>346</v>
      </c>
      <c r="D454" s="241" t="s">
        <v>229</v>
      </c>
      <c r="E454" s="280" t="s">
        <v>776</v>
      </c>
      <c r="F454" s="230" t="s">
        <v>417</v>
      </c>
      <c r="G454" s="231" t="s">
        <v>404</v>
      </c>
    </row>
    <row r="455" spans="1:7" ht="40.5" x14ac:dyDescent="0.15">
      <c r="A455" s="146">
        <v>45317</v>
      </c>
      <c r="B455" s="100" t="s">
        <v>347</v>
      </c>
      <c r="C455" s="204" t="s">
        <v>348</v>
      </c>
      <c r="D455" s="226" t="s">
        <v>230</v>
      </c>
      <c r="E455" s="280" t="s">
        <v>777</v>
      </c>
      <c r="F455" s="230" t="s">
        <v>434</v>
      </c>
      <c r="G455" s="231" t="s">
        <v>401</v>
      </c>
    </row>
    <row r="456" spans="1:7" ht="27" x14ac:dyDescent="0.15">
      <c r="A456" s="146">
        <v>45317</v>
      </c>
      <c r="B456" s="100"/>
      <c r="C456" s="204" t="s">
        <v>349</v>
      </c>
      <c r="D456" s="226" t="s">
        <v>231</v>
      </c>
      <c r="E456" s="280" t="s">
        <v>778</v>
      </c>
      <c r="F456" s="230" t="s">
        <v>543</v>
      </c>
      <c r="G456" s="231" t="s">
        <v>404</v>
      </c>
    </row>
    <row r="457" spans="1:7" x14ac:dyDescent="0.15">
      <c r="A457" s="146">
        <f t="shared" ref="A457:A469" si="25">A456</f>
        <v>45317</v>
      </c>
      <c r="B457" s="100" t="s">
        <v>350</v>
      </c>
      <c r="C457" s="204"/>
      <c r="D457" s="226"/>
      <c r="E457" s="280"/>
      <c r="F457" s="230"/>
      <c r="G457" s="231"/>
    </row>
    <row r="458" spans="1:7" ht="54" x14ac:dyDescent="0.15">
      <c r="A458" s="146">
        <v>45317</v>
      </c>
      <c r="B458" s="100" t="s">
        <v>351</v>
      </c>
      <c r="C458" s="204" t="s">
        <v>352</v>
      </c>
      <c r="D458" s="226" t="s">
        <v>327</v>
      </c>
      <c r="E458" s="280" t="s">
        <v>779</v>
      </c>
      <c r="F458" s="230" t="s">
        <v>412</v>
      </c>
      <c r="G458" s="231" t="s">
        <v>398</v>
      </c>
    </row>
    <row r="459" spans="1:7" ht="27" x14ac:dyDescent="0.15">
      <c r="A459" s="146">
        <v>45317</v>
      </c>
      <c r="B459" s="100"/>
      <c r="C459" s="204" t="s">
        <v>353</v>
      </c>
      <c r="D459" s="226" t="s">
        <v>289</v>
      </c>
      <c r="E459" s="280" t="s">
        <v>508</v>
      </c>
      <c r="F459" s="230"/>
      <c r="G459" s="231" t="s">
        <v>404</v>
      </c>
    </row>
    <row r="460" spans="1:7" ht="14.25" thickBot="1" x14ac:dyDescent="0.2">
      <c r="A460" s="153">
        <f t="shared" si="25"/>
        <v>45317</v>
      </c>
      <c r="B460" s="113"/>
      <c r="C460" s="114"/>
      <c r="D460" s="235"/>
      <c r="E460" s="281"/>
      <c r="F460" s="236"/>
      <c r="G460" s="237"/>
    </row>
    <row r="461" spans="1:7" ht="40.5" x14ac:dyDescent="0.15">
      <c r="A461" s="166">
        <v>45317</v>
      </c>
      <c r="B461" s="118"/>
      <c r="C461" s="202" t="s">
        <v>343</v>
      </c>
      <c r="D461" s="226" t="s">
        <v>232</v>
      </c>
      <c r="E461" s="279" t="s">
        <v>780</v>
      </c>
      <c r="F461" s="227" t="s">
        <v>781</v>
      </c>
      <c r="G461" s="228" t="s">
        <v>404</v>
      </c>
    </row>
    <row r="462" spans="1:7" x14ac:dyDescent="0.15">
      <c r="A462" s="146">
        <f t="shared" si="25"/>
        <v>45317</v>
      </c>
      <c r="B462" s="106">
        <f>A461</f>
        <v>45317</v>
      </c>
      <c r="C462" s="204" t="s">
        <v>344</v>
      </c>
      <c r="D462" s="226"/>
      <c r="E462" s="289"/>
      <c r="F462" s="258"/>
      <c r="G462" s="231"/>
    </row>
    <row r="463" spans="1:7" ht="40.5" x14ac:dyDescent="0.15">
      <c r="A463" s="146">
        <v>45317</v>
      </c>
      <c r="B463" s="100" t="s">
        <v>345</v>
      </c>
      <c r="C463" s="204" t="s">
        <v>346</v>
      </c>
      <c r="D463" s="226" t="s">
        <v>233</v>
      </c>
      <c r="E463" s="280" t="s">
        <v>782</v>
      </c>
      <c r="F463" s="230" t="s">
        <v>609</v>
      </c>
      <c r="G463" s="231" t="s">
        <v>404</v>
      </c>
    </row>
    <row r="464" spans="1:7" ht="54" x14ac:dyDescent="0.15">
      <c r="A464" s="146">
        <v>45317</v>
      </c>
      <c r="B464" s="100" t="s">
        <v>347</v>
      </c>
      <c r="C464" s="204" t="s">
        <v>348</v>
      </c>
      <c r="D464" s="226" t="s">
        <v>234</v>
      </c>
      <c r="E464" s="280" t="s">
        <v>783</v>
      </c>
      <c r="F464" s="230" t="s">
        <v>784</v>
      </c>
      <c r="G464" s="231" t="s">
        <v>401</v>
      </c>
    </row>
    <row r="465" spans="1:7" ht="27" x14ac:dyDescent="0.15">
      <c r="A465" s="146">
        <v>45317</v>
      </c>
      <c r="B465" s="100"/>
      <c r="C465" s="204" t="s">
        <v>349</v>
      </c>
      <c r="D465" s="226" t="s">
        <v>235</v>
      </c>
      <c r="E465" s="280" t="s">
        <v>785</v>
      </c>
      <c r="F465" s="230" t="s">
        <v>786</v>
      </c>
      <c r="G465" s="231" t="s">
        <v>398</v>
      </c>
    </row>
    <row r="466" spans="1:7" x14ac:dyDescent="0.15">
      <c r="A466" s="146">
        <f t="shared" si="25"/>
        <v>45317</v>
      </c>
      <c r="B466" s="100" t="s">
        <v>354</v>
      </c>
      <c r="C466" s="204"/>
      <c r="D466" s="226"/>
      <c r="E466" s="280"/>
      <c r="F466" s="230"/>
      <c r="G466" s="231"/>
    </row>
    <row r="467" spans="1:7" ht="27" x14ac:dyDescent="0.15">
      <c r="A467" s="146">
        <v>45317</v>
      </c>
      <c r="B467" s="100" t="s">
        <v>351</v>
      </c>
      <c r="C467" s="204" t="s">
        <v>352</v>
      </c>
      <c r="D467" s="226" t="s">
        <v>328</v>
      </c>
      <c r="E467" s="280" t="s">
        <v>787</v>
      </c>
      <c r="F467" s="230" t="s">
        <v>627</v>
      </c>
      <c r="G467" s="231" t="s">
        <v>404</v>
      </c>
    </row>
    <row r="468" spans="1:7" x14ac:dyDescent="0.15">
      <c r="A468" s="146">
        <f t="shared" si="25"/>
        <v>45317</v>
      </c>
      <c r="B468" s="100"/>
      <c r="C468" s="204" t="s">
        <v>353</v>
      </c>
      <c r="D468" s="226"/>
      <c r="E468" s="280"/>
      <c r="F468" s="230"/>
      <c r="G468" s="231"/>
    </row>
    <row r="469" spans="1:7" ht="14.25" thickBot="1" x14ac:dyDescent="0.2">
      <c r="A469" s="146">
        <f t="shared" si="25"/>
        <v>45317</v>
      </c>
      <c r="B469" s="113"/>
      <c r="C469" s="114"/>
      <c r="D469" s="235"/>
      <c r="E469" s="281"/>
      <c r="F469" s="236"/>
      <c r="G469" s="237"/>
    </row>
    <row r="470" spans="1:7" ht="54" x14ac:dyDescent="0.15">
      <c r="A470" s="242">
        <v>45318</v>
      </c>
      <c r="B470" s="263"/>
      <c r="C470" s="206" t="s">
        <v>343</v>
      </c>
      <c r="D470" s="264" t="s">
        <v>236</v>
      </c>
      <c r="E470" s="287" t="s">
        <v>788</v>
      </c>
      <c r="F470" s="255" t="s">
        <v>403</v>
      </c>
      <c r="G470" s="228" t="s">
        <v>401</v>
      </c>
    </row>
    <row r="471" spans="1:7" x14ac:dyDescent="0.15">
      <c r="A471" s="146">
        <f t="shared" ref="A471:A487" si="26">A470</f>
        <v>45318</v>
      </c>
      <c r="B471" s="265">
        <f>A470</f>
        <v>45318</v>
      </c>
      <c r="C471" s="204" t="s">
        <v>344</v>
      </c>
      <c r="D471" s="226"/>
      <c r="E471" s="280"/>
      <c r="F471" s="230"/>
      <c r="G471" s="231"/>
    </row>
    <row r="472" spans="1:7" ht="67.5" x14ac:dyDescent="0.15">
      <c r="A472" s="146">
        <v>45318</v>
      </c>
      <c r="B472" s="266" t="s">
        <v>345</v>
      </c>
      <c r="C472" s="204" t="s">
        <v>346</v>
      </c>
      <c r="D472" s="226" t="s">
        <v>237</v>
      </c>
      <c r="E472" s="280" t="s">
        <v>789</v>
      </c>
      <c r="F472" s="230" t="s">
        <v>414</v>
      </c>
      <c r="G472" s="231" t="s">
        <v>454</v>
      </c>
    </row>
    <row r="473" spans="1:7" ht="27" x14ac:dyDescent="0.15">
      <c r="A473" s="146">
        <v>45318</v>
      </c>
      <c r="B473" s="266" t="s">
        <v>347</v>
      </c>
      <c r="C473" s="204" t="s">
        <v>348</v>
      </c>
      <c r="D473" s="226" t="s">
        <v>238</v>
      </c>
      <c r="E473" s="283" t="s">
        <v>790</v>
      </c>
      <c r="F473" s="250" t="s">
        <v>425</v>
      </c>
      <c r="G473" s="231" t="s">
        <v>404</v>
      </c>
    </row>
    <row r="474" spans="1:7" ht="40.5" x14ac:dyDescent="0.15">
      <c r="A474" s="146">
        <v>45318</v>
      </c>
      <c r="B474" s="266"/>
      <c r="C474" s="204" t="s">
        <v>349</v>
      </c>
      <c r="D474" s="226" t="s">
        <v>239</v>
      </c>
      <c r="E474" s="280" t="s">
        <v>791</v>
      </c>
      <c r="F474" s="230" t="s">
        <v>397</v>
      </c>
      <c r="G474" s="231" t="s">
        <v>398</v>
      </c>
    </row>
    <row r="475" spans="1:7" x14ac:dyDescent="0.15">
      <c r="A475" s="146">
        <f t="shared" si="26"/>
        <v>45318</v>
      </c>
      <c r="B475" s="266" t="s">
        <v>350</v>
      </c>
      <c r="C475" s="204"/>
      <c r="D475" s="226"/>
      <c r="E475" s="283"/>
      <c r="F475" s="250"/>
      <c r="G475" s="231"/>
    </row>
    <row r="476" spans="1:7" x14ac:dyDescent="0.15">
      <c r="A476" s="146">
        <v>45318</v>
      </c>
      <c r="B476" s="266" t="s">
        <v>351</v>
      </c>
      <c r="C476" s="204" t="s">
        <v>352</v>
      </c>
      <c r="D476" s="226" t="s">
        <v>329</v>
      </c>
      <c r="E476" s="283" t="s">
        <v>792</v>
      </c>
      <c r="F476" s="250"/>
      <c r="G476" s="231" t="s">
        <v>404</v>
      </c>
    </row>
    <row r="477" spans="1:7" x14ac:dyDescent="0.15">
      <c r="A477" s="146">
        <f t="shared" si="26"/>
        <v>45318</v>
      </c>
      <c r="B477" s="266"/>
      <c r="C477" s="204" t="s">
        <v>353</v>
      </c>
      <c r="D477" s="226"/>
      <c r="E477" s="280"/>
      <c r="F477" s="230"/>
      <c r="G477" s="231"/>
    </row>
    <row r="478" spans="1:7" ht="14.25" thickBot="1" x14ac:dyDescent="0.2">
      <c r="A478" s="153">
        <f t="shared" si="26"/>
        <v>45318</v>
      </c>
      <c r="B478" s="267"/>
      <c r="C478" s="114"/>
      <c r="D478" s="235"/>
      <c r="E478" s="281"/>
      <c r="F478" s="236"/>
      <c r="G478" s="237"/>
    </row>
    <row r="479" spans="1:7" ht="81" x14ac:dyDescent="0.15">
      <c r="A479" s="166">
        <v>45318</v>
      </c>
      <c r="B479" s="118"/>
      <c r="C479" s="202" t="s">
        <v>343</v>
      </c>
      <c r="D479" s="226" t="s">
        <v>240</v>
      </c>
      <c r="E479" s="279" t="s">
        <v>793</v>
      </c>
      <c r="F479" s="227" t="s">
        <v>794</v>
      </c>
      <c r="G479" s="228" t="s">
        <v>795</v>
      </c>
    </row>
    <row r="480" spans="1:7" x14ac:dyDescent="0.15">
      <c r="A480" s="146">
        <f t="shared" si="26"/>
        <v>45318</v>
      </c>
      <c r="B480" s="106">
        <f>A479</f>
        <v>45318</v>
      </c>
      <c r="C480" s="204" t="s">
        <v>344</v>
      </c>
      <c r="D480" s="226"/>
      <c r="E480" s="280"/>
      <c r="F480" s="230"/>
      <c r="G480" s="231"/>
    </row>
    <row r="481" spans="1:7" ht="27" x14ac:dyDescent="0.15">
      <c r="A481" s="146">
        <v>45318</v>
      </c>
      <c r="B481" s="100" t="s">
        <v>345</v>
      </c>
      <c r="C481" s="204" t="s">
        <v>346</v>
      </c>
      <c r="D481" s="226" t="s">
        <v>78</v>
      </c>
      <c r="E481" s="280" t="s">
        <v>537</v>
      </c>
      <c r="F481" s="230" t="s">
        <v>425</v>
      </c>
      <c r="G481" s="231" t="s">
        <v>404</v>
      </c>
    </row>
    <row r="482" spans="1:7" ht="40.5" x14ac:dyDescent="0.15">
      <c r="A482" s="146">
        <v>45318</v>
      </c>
      <c r="B482" s="100" t="s">
        <v>347</v>
      </c>
      <c r="C482" s="204" t="s">
        <v>348</v>
      </c>
      <c r="D482" s="226" t="s">
        <v>85</v>
      </c>
      <c r="E482" s="280" t="s">
        <v>549</v>
      </c>
      <c r="F482" s="230" t="s">
        <v>397</v>
      </c>
      <c r="G482" s="231" t="s">
        <v>404</v>
      </c>
    </row>
    <row r="483" spans="1:7" ht="54" x14ac:dyDescent="0.15">
      <c r="A483" s="146">
        <v>45318</v>
      </c>
      <c r="B483" s="100"/>
      <c r="C483" s="204" t="s">
        <v>349</v>
      </c>
      <c r="D483" s="226" t="s">
        <v>241</v>
      </c>
      <c r="E483" s="280" t="s">
        <v>796</v>
      </c>
      <c r="F483" s="230" t="s">
        <v>491</v>
      </c>
      <c r="G483" s="231" t="s">
        <v>398</v>
      </c>
    </row>
    <row r="484" spans="1:7" x14ac:dyDescent="0.15">
      <c r="A484" s="146">
        <f t="shared" si="26"/>
        <v>45318</v>
      </c>
      <c r="B484" s="100" t="s">
        <v>354</v>
      </c>
      <c r="C484" s="204"/>
      <c r="D484" s="226"/>
      <c r="E484" s="280"/>
      <c r="F484" s="230"/>
      <c r="G484" s="231"/>
    </row>
    <row r="485" spans="1:7" ht="40.5" x14ac:dyDescent="0.15">
      <c r="A485" s="146">
        <v>45318</v>
      </c>
      <c r="B485" s="100" t="s">
        <v>351</v>
      </c>
      <c r="C485" s="204" t="s">
        <v>352</v>
      </c>
      <c r="D485" s="226" t="s">
        <v>330</v>
      </c>
      <c r="E485" s="280" t="s">
        <v>797</v>
      </c>
      <c r="F485" s="230" t="s">
        <v>425</v>
      </c>
      <c r="G485" s="231" t="s">
        <v>401</v>
      </c>
    </row>
    <row r="486" spans="1:7" x14ac:dyDescent="0.15">
      <c r="A486" s="146">
        <f t="shared" si="26"/>
        <v>45318</v>
      </c>
      <c r="B486" s="100"/>
      <c r="C486" s="204" t="s">
        <v>353</v>
      </c>
      <c r="D486" s="226"/>
      <c r="E486" s="280"/>
      <c r="F486" s="230"/>
      <c r="G486" s="231"/>
    </row>
    <row r="487" spans="1:7" ht="14.25" thickBot="1" x14ac:dyDescent="0.2">
      <c r="A487" s="146">
        <f t="shared" si="26"/>
        <v>45318</v>
      </c>
      <c r="B487" s="113"/>
      <c r="C487" s="114"/>
      <c r="D487" s="235"/>
      <c r="E487" s="281"/>
      <c r="F487" s="236"/>
      <c r="G487" s="237"/>
    </row>
    <row r="488" spans="1:7" ht="40.5" x14ac:dyDescent="0.15">
      <c r="A488" s="242">
        <v>45319</v>
      </c>
      <c r="B488" s="118"/>
      <c r="C488" s="202" t="s">
        <v>343</v>
      </c>
      <c r="D488" s="226" t="s">
        <v>242</v>
      </c>
      <c r="E488" s="287" t="s">
        <v>798</v>
      </c>
      <c r="F488" s="255" t="s">
        <v>635</v>
      </c>
      <c r="G488" s="228" t="s">
        <v>398</v>
      </c>
    </row>
    <row r="489" spans="1:7" x14ac:dyDescent="0.15">
      <c r="A489" s="146">
        <f t="shared" ref="A489:A505" si="27">A488</f>
        <v>45319</v>
      </c>
      <c r="B489" s="106">
        <f>A488</f>
        <v>45319</v>
      </c>
      <c r="C489" s="204" t="s">
        <v>344</v>
      </c>
      <c r="D489" s="240"/>
      <c r="E489" s="280"/>
      <c r="F489" s="230"/>
      <c r="G489" s="231"/>
    </row>
    <row r="490" spans="1:7" x14ac:dyDescent="0.15">
      <c r="A490" s="146">
        <v>45319</v>
      </c>
      <c r="B490" s="100" t="s">
        <v>345</v>
      </c>
      <c r="C490" s="204" t="s">
        <v>346</v>
      </c>
      <c r="D490" s="226" t="s">
        <v>243</v>
      </c>
      <c r="E490" s="280" t="s">
        <v>799</v>
      </c>
      <c r="F490" s="230"/>
      <c r="G490" s="231" t="s">
        <v>457</v>
      </c>
    </row>
    <row r="491" spans="1:7" ht="27" x14ac:dyDescent="0.15">
      <c r="A491" s="146">
        <v>45319</v>
      </c>
      <c r="B491" s="100" t="s">
        <v>347</v>
      </c>
      <c r="C491" s="204" t="s">
        <v>348</v>
      </c>
      <c r="D491" s="226" t="s">
        <v>244</v>
      </c>
      <c r="E491" s="280" t="s">
        <v>800</v>
      </c>
      <c r="F491" s="230" t="s">
        <v>425</v>
      </c>
      <c r="G491" s="231" t="s">
        <v>404</v>
      </c>
    </row>
    <row r="492" spans="1:7" ht="27" x14ac:dyDescent="0.15">
      <c r="A492" s="146">
        <v>45319</v>
      </c>
      <c r="B492" s="100"/>
      <c r="C492" s="204" t="s">
        <v>349</v>
      </c>
      <c r="D492" s="226" t="s">
        <v>245</v>
      </c>
      <c r="E492" s="280" t="s">
        <v>801</v>
      </c>
      <c r="F492" s="230" t="s">
        <v>397</v>
      </c>
      <c r="G492" s="231" t="s">
        <v>404</v>
      </c>
    </row>
    <row r="493" spans="1:7" x14ac:dyDescent="0.15">
      <c r="A493" s="146">
        <f t="shared" si="27"/>
        <v>45319</v>
      </c>
      <c r="B493" s="100" t="s">
        <v>350</v>
      </c>
      <c r="C493" s="204"/>
      <c r="D493" s="226"/>
      <c r="E493" s="280"/>
      <c r="F493" s="230"/>
      <c r="G493" s="231"/>
    </row>
    <row r="494" spans="1:7" ht="54" x14ac:dyDescent="0.15">
      <c r="A494" s="146">
        <v>45319</v>
      </c>
      <c r="B494" s="100" t="s">
        <v>351</v>
      </c>
      <c r="C494" s="204" t="s">
        <v>352</v>
      </c>
      <c r="D494" s="226" t="s">
        <v>331</v>
      </c>
      <c r="E494" s="284" t="s">
        <v>802</v>
      </c>
      <c r="F494" s="251" t="s">
        <v>627</v>
      </c>
      <c r="G494" s="231" t="s">
        <v>404</v>
      </c>
    </row>
    <row r="495" spans="1:7" x14ac:dyDescent="0.15">
      <c r="A495" s="146">
        <f t="shared" si="27"/>
        <v>45319</v>
      </c>
      <c r="B495" s="100"/>
      <c r="C495" s="204" t="s">
        <v>353</v>
      </c>
      <c r="D495" s="226"/>
      <c r="E495" s="280"/>
      <c r="F495" s="230"/>
      <c r="G495" s="231"/>
    </row>
    <row r="496" spans="1:7" ht="14.25" thickBot="1" x14ac:dyDescent="0.2">
      <c r="A496" s="153">
        <f t="shared" si="27"/>
        <v>45319</v>
      </c>
      <c r="B496" s="113"/>
      <c r="C496" s="114"/>
      <c r="D496" s="235"/>
      <c r="E496" s="281"/>
      <c r="F496" s="236"/>
      <c r="G496" s="237"/>
    </row>
    <row r="497" spans="1:7" ht="67.5" x14ac:dyDescent="0.15">
      <c r="A497" s="166">
        <v>45319</v>
      </c>
      <c r="B497" s="118"/>
      <c r="C497" s="202" t="s">
        <v>343</v>
      </c>
      <c r="D497" s="226" t="s">
        <v>246</v>
      </c>
      <c r="E497" s="279" t="s">
        <v>803</v>
      </c>
      <c r="F497" s="227" t="s">
        <v>456</v>
      </c>
      <c r="G497" s="268" t="s">
        <v>804</v>
      </c>
    </row>
    <row r="498" spans="1:7" x14ac:dyDescent="0.15">
      <c r="A498" s="146">
        <f t="shared" si="27"/>
        <v>45319</v>
      </c>
      <c r="B498" s="106">
        <f>A497</f>
        <v>45319</v>
      </c>
      <c r="C498" s="204" t="s">
        <v>344</v>
      </c>
      <c r="D498" s="226"/>
      <c r="E498" s="280"/>
      <c r="F498" s="230"/>
      <c r="G498" s="231"/>
    </row>
    <row r="499" spans="1:7" x14ac:dyDescent="0.15">
      <c r="A499" s="146">
        <v>45319</v>
      </c>
      <c r="B499" s="100" t="s">
        <v>345</v>
      </c>
      <c r="C499" s="204" t="s">
        <v>346</v>
      </c>
      <c r="D499" s="226" t="s">
        <v>247</v>
      </c>
      <c r="E499" s="280" t="s">
        <v>805</v>
      </c>
      <c r="F499" s="230"/>
      <c r="G499" s="231" t="s">
        <v>438</v>
      </c>
    </row>
    <row r="500" spans="1:7" ht="27" x14ac:dyDescent="0.15">
      <c r="A500" s="146">
        <v>45319</v>
      </c>
      <c r="B500" s="100" t="s">
        <v>347</v>
      </c>
      <c r="C500" s="204" t="s">
        <v>348</v>
      </c>
      <c r="D500" s="226" t="s">
        <v>248</v>
      </c>
      <c r="E500" s="283" t="s">
        <v>806</v>
      </c>
      <c r="F500" s="250" t="s">
        <v>425</v>
      </c>
      <c r="G500" s="231" t="s">
        <v>807</v>
      </c>
    </row>
    <row r="501" spans="1:7" ht="40.5" x14ac:dyDescent="0.15">
      <c r="A501" s="146">
        <v>45319</v>
      </c>
      <c r="B501" s="100"/>
      <c r="C501" s="204" t="s">
        <v>349</v>
      </c>
      <c r="D501" s="226" t="s">
        <v>249</v>
      </c>
      <c r="E501" s="280" t="s">
        <v>808</v>
      </c>
      <c r="F501" s="230" t="s">
        <v>456</v>
      </c>
      <c r="G501" s="231" t="s">
        <v>404</v>
      </c>
    </row>
    <row r="502" spans="1:7" x14ac:dyDescent="0.15">
      <c r="A502" s="146">
        <f>A501</f>
        <v>45319</v>
      </c>
      <c r="B502" s="100" t="s">
        <v>354</v>
      </c>
      <c r="C502" s="204"/>
      <c r="D502" s="226"/>
      <c r="E502" s="280"/>
      <c r="F502" s="230"/>
      <c r="G502" s="231"/>
    </row>
    <row r="503" spans="1:7" ht="27" x14ac:dyDescent="0.15">
      <c r="A503" s="146">
        <v>45319</v>
      </c>
      <c r="B503" s="100" t="s">
        <v>351</v>
      </c>
      <c r="C503" s="204" t="s">
        <v>352</v>
      </c>
      <c r="D503" s="226" t="s">
        <v>332</v>
      </c>
      <c r="E503" s="280" t="s">
        <v>809</v>
      </c>
      <c r="F503" s="230" t="s">
        <v>543</v>
      </c>
      <c r="G503" s="231" t="s">
        <v>404</v>
      </c>
    </row>
    <row r="504" spans="1:7" x14ac:dyDescent="0.15">
      <c r="A504" s="146">
        <f t="shared" si="27"/>
        <v>45319</v>
      </c>
      <c r="B504" s="100"/>
      <c r="C504" s="204" t="s">
        <v>353</v>
      </c>
      <c r="D504" s="226"/>
      <c r="E504" s="280"/>
      <c r="F504" s="230"/>
      <c r="G504" s="231"/>
    </row>
    <row r="505" spans="1:7" ht="14.25" thickBot="1" x14ac:dyDescent="0.2">
      <c r="A505" s="146">
        <f t="shared" si="27"/>
        <v>45319</v>
      </c>
      <c r="B505" s="113"/>
      <c r="C505" s="114"/>
      <c r="D505" s="235"/>
      <c r="E505" s="281"/>
      <c r="F505" s="236"/>
      <c r="G505" s="237"/>
    </row>
    <row r="506" spans="1:7" ht="40.5" x14ac:dyDescent="0.15">
      <c r="A506" s="242">
        <v>45320</v>
      </c>
      <c r="B506" s="118"/>
      <c r="C506" s="202" t="s">
        <v>343</v>
      </c>
      <c r="D506" s="226" t="s">
        <v>250</v>
      </c>
      <c r="E506" s="279" t="s">
        <v>810</v>
      </c>
      <c r="F506" s="227" t="s">
        <v>811</v>
      </c>
      <c r="G506" s="228" t="s">
        <v>401</v>
      </c>
    </row>
    <row r="507" spans="1:7" x14ac:dyDescent="0.15">
      <c r="A507" s="146">
        <f t="shared" ref="A507:A523" si="28">A506</f>
        <v>45320</v>
      </c>
      <c r="B507" s="106">
        <f>A506</f>
        <v>45320</v>
      </c>
      <c r="C507" s="204" t="s">
        <v>344</v>
      </c>
      <c r="D507" s="226"/>
      <c r="E507" s="280"/>
      <c r="F507" s="230"/>
      <c r="G507" s="231"/>
    </row>
    <row r="508" spans="1:7" ht="54" x14ac:dyDescent="0.15">
      <c r="A508" s="146">
        <v>45320</v>
      </c>
      <c r="B508" s="100" t="s">
        <v>345</v>
      </c>
      <c r="C508" s="204" t="s">
        <v>346</v>
      </c>
      <c r="D508" s="226" t="s">
        <v>251</v>
      </c>
      <c r="E508" s="280" t="s">
        <v>812</v>
      </c>
      <c r="F508" s="230" t="s">
        <v>543</v>
      </c>
      <c r="G508" s="231" t="s">
        <v>398</v>
      </c>
    </row>
    <row r="509" spans="1:7" ht="67.5" x14ac:dyDescent="0.15">
      <c r="A509" s="146">
        <v>45320</v>
      </c>
      <c r="B509" s="100" t="s">
        <v>347</v>
      </c>
      <c r="C509" s="204" t="s">
        <v>348</v>
      </c>
      <c r="D509" s="226" t="s">
        <v>252</v>
      </c>
      <c r="E509" s="280" t="s">
        <v>813</v>
      </c>
      <c r="F509" s="230" t="s">
        <v>523</v>
      </c>
      <c r="G509" s="231" t="s">
        <v>457</v>
      </c>
    </row>
    <row r="510" spans="1:7" ht="27" x14ac:dyDescent="0.15">
      <c r="A510" s="146">
        <v>45320</v>
      </c>
      <c r="B510" s="100"/>
      <c r="C510" s="204" t="s">
        <v>349</v>
      </c>
      <c r="D510" s="226" t="s">
        <v>253</v>
      </c>
      <c r="E510" s="280" t="s">
        <v>814</v>
      </c>
      <c r="F510" s="230" t="s">
        <v>425</v>
      </c>
      <c r="G510" s="231" t="s">
        <v>404</v>
      </c>
    </row>
    <row r="511" spans="1:7" x14ac:dyDescent="0.15">
      <c r="A511" s="146">
        <f t="shared" si="28"/>
        <v>45320</v>
      </c>
      <c r="B511" s="100" t="s">
        <v>350</v>
      </c>
      <c r="C511" s="204"/>
      <c r="D511" s="226"/>
      <c r="E511" s="280"/>
      <c r="F511" s="230"/>
      <c r="G511" s="231"/>
    </row>
    <row r="512" spans="1:7" ht="40.5" x14ac:dyDescent="0.15">
      <c r="A512" s="146">
        <v>45320</v>
      </c>
      <c r="B512" s="100" t="s">
        <v>351</v>
      </c>
      <c r="C512" s="204" t="s">
        <v>352</v>
      </c>
      <c r="D512" s="226" t="s">
        <v>333</v>
      </c>
      <c r="E512" s="280" t="s">
        <v>815</v>
      </c>
      <c r="F512" s="230" t="s">
        <v>816</v>
      </c>
      <c r="G512" s="231" t="s">
        <v>404</v>
      </c>
    </row>
    <row r="513" spans="1:7" x14ac:dyDescent="0.15">
      <c r="A513" s="146">
        <f t="shared" si="28"/>
        <v>45320</v>
      </c>
      <c r="B513" s="100"/>
      <c r="C513" s="204" t="s">
        <v>353</v>
      </c>
      <c r="D513" s="226"/>
      <c r="E513" s="280"/>
      <c r="F513" s="230"/>
      <c r="G513" s="231"/>
    </row>
    <row r="514" spans="1:7" ht="14.25" thickBot="1" x14ac:dyDescent="0.2">
      <c r="A514" s="153">
        <f t="shared" si="28"/>
        <v>45320</v>
      </c>
      <c r="B514" s="113"/>
      <c r="C514" s="114"/>
      <c r="D514" s="235"/>
      <c r="E514" s="281"/>
      <c r="F514" s="236"/>
      <c r="G514" s="237"/>
    </row>
    <row r="515" spans="1:7" ht="67.5" x14ac:dyDescent="0.15">
      <c r="A515" s="166">
        <v>45320</v>
      </c>
      <c r="B515" s="118"/>
      <c r="C515" s="202" t="s">
        <v>343</v>
      </c>
      <c r="D515" s="226" t="s">
        <v>254</v>
      </c>
      <c r="E515" s="279" t="s">
        <v>817</v>
      </c>
      <c r="F515" s="227" t="s">
        <v>818</v>
      </c>
      <c r="G515" s="228" t="s">
        <v>398</v>
      </c>
    </row>
    <row r="516" spans="1:7" ht="54" x14ac:dyDescent="0.15">
      <c r="A516" s="146">
        <v>45320</v>
      </c>
      <c r="B516" s="106">
        <f>A515</f>
        <v>45320</v>
      </c>
      <c r="C516" s="204" t="s">
        <v>344</v>
      </c>
      <c r="D516" s="226" t="s">
        <v>255</v>
      </c>
      <c r="E516" s="280" t="s">
        <v>819</v>
      </c>
      <c r="F516" s="230" t="s">
        <v>474</v>
      </c>
      <c r="G516" s="231" t="s">
        <v>404</v>
      </c>
    </row>
    <row r="517" spans="1:7" ht="40.5" x14ac:dyDescent="0.15">
      <c r="A517" s="146">
        <v>45320</v>
      </c>
      <c r="B517" s="100" t="s">
        <v>345</v>
      </c>
      <c r="C517" s="204" t="s">
        <v>346</v>
      </c>
      <c r="D517" s="226" t="s">
        <v>256</v>
      </c>
      <c r="E517" s="280" t="s">
        <v>820</v>
      </c>
      <c r="F517" s="230" t="s">
        <v>445</v>
      </c>
      <c r="G517" s="231" t="s">
        <v>401</v>
      </c>
    </row>
    <row r="518" spans="1:7" ht="27" x14ac:dyDescent="0.15">
      <c r="A518" s="146">
        <v>45320</v>
      </c>
      <c r="B518" s="100" t="s">
        <v>347</v>
      </c>
      <c r="C518" s="204" t="s">
        <v>348</v>
      </c>
      <c r="D518" s="226" t="s">
        <v>257</v>
      </c>
      <c r="E518" s="280" t="s">
        <v>821</v>
      </c>
      <c r="F518" s="230" t="s">
        <v>425</v>
      </c>
      <c r="G518" s="245" t="s">
        <v>404</v>
      </c>
    </row>
    <row r="519" spans="1:7" ht="27" x14ac:dyDescent="0.15">
      <c r="A519" s="146">
        <v>45320</v>
      </c>
      <c r="B519" s="100"/>
      <c r="C519" s="204" t="s">
        <v>349</v>
      </c>
      <c r="D519" s="226" t="s">
        <v>258</v>
      </c>
      <c r="E519" s="280" t="s">
        <v>822</v>
      </c>
      <c r="F519" s="230" t="s">
        <v>425</v>
      </c>
      <c r="G519" s="231" t="s">
        <v>404</v>
      </c>
    </row>
    <row r="520" spans="1:7" x14ac:dyDescent="0.15">
      <c r="A520" s="146">
        <f t="shared" si="28"/>
        <v>45320</v>
      </c>
      <c r="B520" s="100" t="s">
        <v>354</v>
      </c>
      <c r="C520" s="204"/>
      <c r="D520" s="226"/>
      <c r="E520" s="280"/>
      <c r="F520" s="230"/>
      <c r="G520" s="231"/>
    </row>
    <row r="521" spans="1:7" ht="40.5" x14ac:dyDescent="0.15">
      <c r="A521" s="146">
        <v>45320</v>
      </c>
      <c r="B521" s="100" t="s">
        <v>351</v>
      </c>
      <c r="C521" s="204" t="s">
        <v>352</v>
      </c>
      <c r="D521" s="226" t="s">
        <v>334</v>
      </c>
      <c r="E521" s="280" t="s">
        <v>823</v>
      </c>
      <c r="F521" s="230" t="s">
        <v>622</v>
      </c>
      <c r="G521" s="231" t="s">
        <v>401</v>
      </c>
    </row>
    <row r="522" spans="1:7" ht="27" x14ac:dyDescent="0.15">
      <c r="A522" s="146">
        <v>45320</v>
      </c>
      <c r="B522" s="100"/>
      <c r="C522" s="204" t="s">
        <v>353</v>
      </c>
      <c r="D522" s="226" t="s">
        <v>289</v>
      </c>
      <c r="E522" s="280" t="s">
        <v>508</v>
      </c>
      <c r="F522" s="230"/>
      <c r="G522" s="231" t="s">
        <v>404</v>
      </c>
    </row>
    <row r="523" spans="1:7" ht="14.25" thickBot="1" x14ac:dyDescent="0.2">
      <c r="A523" s="146">
        <f t="shared" si="28"/>
        <v>45320</v>
      </c>
      <c r="B523" s="113"/>
      <c r="C523" s="114"/>
      <c r="D523" s="235"/>
      <c r="E523" s="281"/>
      <c r="F523" s="236"/>
      <c r="G523" s="237"/>
    </row>
    <row r="524" spans="1:7" ht="27" x14ac:dyDescent="0.15">
      <c r="A524" s="242">
        <v>45321</v>
      </c>
      <c r="B524" s="100"/>
      <c r="C524" s="202" t="s">
        <v>343</v>
      </c>
      <c r="D524" s="226" t="s">
        <v>259</v>
      </c>
      <c r="E524" s="287" t="s">
        <v>824</v>
      </c>
      <c r="F524" s="255" t="s">
        <v>738</v>
      </c>
      <c r="G524" s="228" t="s">
        <v>694</v>
      </c>
    </row>
    <row r="525" spans="1:7" ht="27" x14ac:dyDescent="0.15">
      <c r="A525" s="146">
        <v>45321</v>
      </c>
      <c r="B525" s="106">
        <f>A524</f>
        <v>45321</v>
      </c>
      <c r="C525" s="204" t="s">
        <v>344</v>
      </c>
      <c r="D525" s="226" t="s">
        <v>260</v>
      </c>
      <c r="E525" s="280" t="s">
        <v>825</v>
      </c>
      <c r="F525" s="230" t="s">
        <v>425</v>
      </c>
      <c r="G525" s="231" t="s">
        <v>404</v>
      </c>
    </row>
    <row r="526" spans="1:7" ht="40.5" x14ac:dyDescent="0.15">
      <c r="A526" s="146">
        <v>45321</v>
      </c>
      <c r="B526" s="100" t="s">
        <v>345</v>
      </c>
      <c r="C526" s="204" t="s">
        <v>346</v>
      </c>
      <c r="D526" s="226" t="s">
        <v>261</v>
      </c>
      <c r="E526" s="280" t="s">
        <v>597</v>
      </c>
      <c r="F526" s="230" t="s">
        <v>598</v>
      </c>
      <c r="G526" s="231" t="s">
        <v>404</v>
      </c>
    </row>
    <row r="527" spans="1:7" ht="40.5" x14ac:dyDescent="0.15">
      <c r="A527" s="146">
        <v>45321</v>
      </c>
      <c r="B527" s="100" t="s">
        <v>347</v>
      </c>
      <c r="C527" s="204" t="s">
        <v>348</v>
      </c>
      <c r="D527" s="226" t="s">
        <v>262</v>
      </c>
      <c r="E527" s="283" t="s">
        <v>826</v>
      </c>
      <c r="F527" s="250" t="s">
        <v>434</v>
      </c>
      <c r="G527" s="231" t="s">
        <v>398</v>
      </c>
    </row>
    <row r="528" spans="1:7" ht="27" x14ac:dyDescent="0.15">
      <c r="A528" s="146">
        <v>45321</v>
      </c>
      <c r="B528" s="100"/>
      <c r="C528" s="204" t="s">
        <v>349</v>
      </c>
      <c r="D528" s="226" t="s">
        <v>263</v>
      </c>
      <c r="E528" s="280" t="s">
        <v>827</v>
      </c>
      <c r="F528" s="230" t="s">
        <v>408</v>
      </c>
      <c r="G528" s="231" t="s">
        <v>404</v>
      </c>
    </row>
    <row r="529" spans="1:7" x14ac:dyDescent="0.15">
      <c r="A529" s="146">
        <f t="shared" ref="A529:A541" si="29">A528</f>
        <v>45321</v>
      </c>
      <c r="B529" s="100" t="s">
        <v>350</v>
      </c>
      <c r="C529" s="204"/>
      <c r="D529" s="226"/>
      <c r="E529" s="283"/>
      <c r="F529" s="250"/>
      <c r="G529" s="231"/>
    </row>
    <row r="530" spans="1:7" ht="27" x14ac:dyDescent="0.15">
      <c r="A530" s="146">
        <v>45321</v>
      </c>
      <c r="B530" s="100" t="s">
        <v>351</v>
      </c>
      <c r="C530" s="204" t="s">
        <v>352</v>
      </c>
      <c r="D530" s="226" t="s">
        <v>335</v>
      </c>
      <c r="E530" s="283" t="s">
        <v>828</v>
      </c>
      <c r="F530" s="250" t="s">
        <v>425</v>
      </c>
      <c r="G530" s="231" t="s">
        <v>404</v>
      </c>
    </row>
    <row r="531" spans="1:7" x14ac:dyDescent="0.15">
      <c r="A531" s="146">
        <f t="shared" si="29"/>
        <v>45321</v>
      </c>
      <c r="B531" s="100"/>
      <c r="C531" s="204" t="s">
        <v>353</v>
      </c>
      <c r="D531" s="226"/>
      <c r="E531" s="280"/>
      <c r="F531" s="230"/>
      <c r="G531" s="231"/>
    </row>
    <row r="532" spans="1:7" ht="14.25" thickBot="1" x14ac:dyDescent="0.2">
      <c r="A532" s="153">
        <f t="shared" si="29"/>
        <v>45321</v>
      </c>
      <c r="B532" s="113"/>
      <c r="C532" s="114"/>
      <c r="D532" s="235"/>
      <c r="E532" s="281"/>
      <c r="F532" s="236"/>
      <c r="G532" s="237"/>
    </row>
    <row r="533" spans="1:7" ht="40.5" x14ac:dyDescent="0.15">
      <c r="A533" s="166">
        <v>45321</v>
      </c>
      <c r="B533" s="118"/>
      <c r="C533" s="202" t="s">
        <v>343</v>
      </c>
      <c r="D533" s="226" t="s">
        <v>264</v>
      </c>
      <c r="E533" s="279" t="s">
        <v>829</v>
      </c>
      <c r="F533" s="227" t="s">
        <v>397</v>
      </c>
      <c r="G533" s="228" t="s">
        <v>426</v>
      </c>
    </row>
    <row r="534" spans="1:7" x14ac:dyDescent="0.15">
      <c r="A534" s="146">
        <f t="shared" si="29"/>
        <v>45321</v>
      </c>
      <c r="B534" s="106">
        <f>A533</f>
        <v>45321</v>
      </c>
      <c r="C534" s="204" t="s">
        <v>344</v>
      </c>
      <c r="D534" s="226"/>
      <c r="E534" s="280"/>
      <c r="F534" s="230"/>
      <c r="G534" s="231"/>
    </row>
    <row r="535" spans="1:7" ht="40.5" x14ac:dyDescent="0.15">
      <c r="A535" s="146">
        <v>45321</v>
      </c>
      <c r="B535" s="100" t="s">
        <v>345</v>
      </c>
      <c r="C535" s="204" t="s">
        <v>346</v>
      </c>
      <c r="D535" s="226" t="s">
        <v>265</v>
      </c>
      <c r="E535" s="280" t="s">
        <v>545</v>
      </c>
      <c r="F535" s="230" t="s">
        <v>546</v>
      </c>
      <c r="G535" s="231" t="s">
        <v>398</v>
      </c>
    </row>
    <row r="536" spans="1:7" x14ac:dyDescent="0.15">
      <c r="A536" s="146">
        <f t="shared" si="29"/>
        <v>45321</v>
      </c>
      <c r="B536" s="100" t="s">
        <v>347</v>
      </c>
      <c r="C536" s="204" t="s">
        <v>348</v>
      </c>
      <c r="D536" s="226"/>
      <c r="E536" s="280"/>
      <c r="F536" s="230"/>
      <c r="G536" s="231"/>
    </row>
    <row r="537" spans="1:7" ht="27" x14ac:dyDescent="0.15">
      <c r="A537" s="146">
        <v>45321</v>
      </c>
      <c r="B537" s="100"/>
      <c r="C537" s="204" t="s">
        <v>349</v>
      </c>
      <c r="D537" s="226" t="s">
        <v>266</v>
      </c>
      <c r="E537" s="280" t="s">
        <v>830</v>
      </c>
      <c r="F537" s="230" t="s">
        <v>831</v>
      </c>
      <c r="G537" s="231" t="s">
        <v>404</v>
      </c>
    </row>
    <row r="538" spans="1:7" x14ac:dyDescent="0.15">
      <c r="A538" s="146">
        <f t="shared" si="29"/>
        <v>45321</v>
      </c>
      <c r="B538" s="100" t="s">
        <v>354</v>
      </c>
      <c r="C538" s="204"/>
      <c r="D538" s="226"/>
      <c r="E538" s="280"/>
      <c r="F538" s="230"/>
      <c r="G538" s="231"/>
    </row>
    <row r="539" spans="1:7" ht="27" x14ac:dyDescent="0.15">
      <c r="A539" s="146">
        <v>45321</v>
      </c>
      <c r="B539" s="100" t="s">
        <v>351</v>
      </c>
      <c r="C539" s="204" t="s">
        <v>352</v>
      </c>
      <c r="D539" s="226" t="s">
        <v>336</v>
      </c>
      <c r="E539" s="280" t="s">
        <v>832</v>
      </c>
      <c r="F539" s="230" t="s">
        <v>417</v>
      </c>
      <c r="G539" s="231" t="s">
        <v>404</v>
      </c>
    </row>
    <row r="540" spans="1:7" x14ac:dyDescent="0.15">
      <c r="A540" s="146">
        <f t="shared" si="29"/>
        <v>45321</v>
      </c>
      <c r="B540" s="100"/>
      <c r="C540" s="204" t="s">
        <v>353</v>
      </c>
      <c r="D540" s="226"/>
      <c r="E540" s="280"/>
      <c r="F540" s="230"/>
      <c r="G540" s="269"/>
    </row>
    <row r="541" spans="1:7" ht="14.25" thickBot="1" x14ac:dyDescent="0.2">
      <c r="A541" s="146">
        <f t="shared" si="29"/>
        <v>45321</v>
      </c>
      <c r="B541" s="113"/>
      <c r="C541" s="114"/>
      <c r="D541" s="235"/>
      <c r="E541" s="281"/>
      <c r="F541" s="236"/>
      <c r="G541" s="270"/>
    </row>
    <row r="542" spans="1:7" ht="54" x14ac:dyDescent="0.15">
      <c r="A542" s="242">
        <v>45322</v>
      </c>
      <c r="B542" s="118"/>
      <c r="C542" s="202" t="s">
        <v>343</v>
      </c>
      <c r="D542" s="271" t="s">
        <v>267</v>
      </c>
      <c r="E542" s="290" t="s">
        <v>833</v>
      </c>
      <c r="F542" s="258" t="s">
        <v>456</v>
      </c>
      <c r="G542" s="272" t="s">
        <v>636</v>
      </c>
    </row>
    <row r="543" spans="1:7" x14ac:dyDescent="0.15">
      <c r="A543" s="146">
        <f t="shared" ref="A543:A559" si="30">A542</f>
        <v>45322</v>
      </c>
      <c r="B543" s="106">
        <f>A542</f>
        <v>45322</v>
      </c>
      <c r="C543" s="204" t="s">
        <v>344</v>
      </c>
      <c r="D543" s="271"/>
      <c r="E543" s="291"/>
      <c r="F543" s="250"/>
      <c r="G543" s="269"/>
    </row>
    <row r="544" spans="1:7" ht="54" x14ac:dyDescent="0.15">
      <c r="A544" s="146">
        <v>45322</v>
      </c>
      <c r="B544" s="100" t="s">
        <v>345</v>
      </c>
      <c r="C544" s="204" t="s">
        <v>346</v>
      </c>
      <c r="D544" s="271" t="s">
        <v>268</v>
      </c>
      <c r="E544" s="291" t="s">
        <v>834</v>
      </c>
      <c r="F544" s="250" t="s">
        <v>500</v>
      </c>
      <c r="G544" s="269" t="s">
        <v>401</v>
      </c>
    </row>
    <row r="545" spans="1:7" ht="54" x14ac:dyDescent="0.15">
      <c r="A545" s="146">
        <v>45322</v>
      </c>
      <c r="B545" s="100" t="s">
        <v>347</v>
      </c>
      <c r="C545" s="204" t="s">
        <v>348</v>
      </c>
      <c r="D545" s="271" t="s">
        <v>269</v>
      </c>
      <c r="E545" s="291" t="s">
        <v>835</v>
      </c>
      <c r="F545" s="250" t="s">
        <v>836</v>
      </c>
      <c r="G545" s="269" t="s">
        <v>404</v>
      </c>
    </row>
    <row r="546" spans="1:7" ht="27" x14ac:dyDescent="0.15">
      <c r="A546" s="146">
        <v>45322</v>
      </c>
      <c r="B546" s="100"/>
      <c r="C546" s="204" t="s">
        <v>349</v>
      </c>
      <c r="D546" s="271" t="s">
        <v>270</v>
      </c>
      <c r="E546" s="291" t="s">
        <v>837</v>
      </c>
      <c r="F546" s="250" t="s">
        <v>412</v>
      </c>
      <c r="G546" s="269" t="s">
        <v>404</v>
      </c>
    </row>
    <row r="547" spans="1:7" x14ac:dyDescent="0.15">
      <c r="A547" s="146">
        <f t="shared" si="30"/>
        <v>45322</v>
      </c>
      <c r="B547" s="100" t="s">
        <v>350</v>
      </c>
      <c r="C547" s="204"/>
      <c r="D547" s="271"/>
      <c r="E547" s="291"/>
      <c r="F547" s="250"/>
      <c r="G547" s="269"/>
    </row>
    <row r="548" spans="1:7" ht="40.5" x14ac:dyDescent="0.15">
      <c r="A548" s="146">
        <v>45322</v>
      </c>
      <c r="B548" s="100" t="s">
        <v>351</v>
      </c>
      <c r="C548" s="204" t="s">
        <v>352</v>
      </c>
      <c r="D548" s="271" t="s">
        <v>337</v>
      </c>
      <c r="E548" s="291" t="s">
        <v>838</v>
      </c>
      <c r="F548" s="250" t="s">
        <v>425</v>
      </c>
      <c r="G548" s="269" t="s">
        <v>404</v>
      </c>
    </row>
    <row r="549" spans="1:7" x14ac:dyDescent="0.15">
      <c r="A549" s="146">
        <f t="shared" si="30"/>
        <v>45322</v>
      </c>
      <c r="B549" s="100"/>
      <c r="C549" s="204" t="s">
        <v>353</v>
      </c>
      <c r="D549" s="271"/>
      <c r="E549" s="291"/>
      <c r="F549" s="250"/>
      <c r="G549" s="269"/>
    </row>
    <row r="550" spans="1:7" ht="14.25" thickBot="1" x14ac:dyDescent="0.2">
      <c r="A550" s="153">
        <f t="shared" si="30"/>
        <v>45322</v>
      </c>
      <c r="B550" s="100"/>
      <c r="C550" s="256"/>
      <c r="D550" s="271"/>
      <c r="E550" s="292"/>
      <c r="F550" s="273"/>
      <c r="G550" s="274"/>
    </row>
    <row r="551" spans="1:7" ht="27" x14ac:dyDescent="0.15">
      <c r="A551" s="171">
        <v>45322</v>
      </c>
      <c r="B551" s="263"/>
      <c r="C551" s="206" t="s">
        <v>343</v>
      </c>
      <c r="D551" s="275" t="s">
        <v>271</v>
      </c>
      <c r="E551" s="293" t="s">
        <v>839</v>
      </c>
      <c r="F551" s="255" t="s">
        <v>425</v>
      </c>
      <c r="G551" s="276" t="s">
        <v>567</v>
      </c>
    </row>
    <row r="552" spans="1:7" x14ac:dyDescent="0.15">
      <c r="A552" s="146">
        <f t="shared" si="30"/>
        <v>45322</v>
      </c>
      <c r="B552" s="265">
        <f>A551</f>
        <v>45322</v>
      </c>
      <c r="C552" s="204" t="s">
        <v>344</v>
      </c>
      <c r="D552" s="271"/>
      <c r="E552" s="291"/>
      <c r="F552" s="250"/>
      <c r="G552" s="269"/>
    </row>
    <row r="553" spans="1:7" ht="40.5" x14ac:dyDescent="0.15">
      <c r="A553" s="146">
        <v>45322</v>
      </c>
      <c r="B553" s="266" t="s">
        <v>345</v>
      </c>
      <c r="C553" s="204" t="s">
        <v>346</v>
      </c>
      <c r="D553" s="271" t="s">
        <v>272</v>
      </c>
      <c r="E553" s="294" t="s">
        <v>840</v>
      </c>
      <c r="F553" s="230" t="s">
        <v>841</v>
      </c>
      <c r="G553" s="269" t="s">
        <v>401</v>
      </c>
    </row>
    <row r="554" spans="1:7" ht="40.5" x14ac:dyDescent="0.15">
      <c r="A554" s="146">
        <v>45322</v>
      </c>
      <c r="B554" s="266" t="s">
        <v>347</v>
      </c>
      <c r="C554" s="204" t="s">
        <v>348</v>
      </c>
      <c r="D554" s="271" t="s">
        <v>273</v>
      </c>
      <c r="E554" s="294" t="s">
        <v>842</v>
      </c>
      <c r="F554" s="230" t="s">
        <v>843</v>
      </c>
      <c r="G554" s="269" t="s">
        <v>398</v>
      </c>
    </row>
    <row r="555" spans="1:7" ht="27" x14ac:dyDescent="0.15">
      <c r="A555" s="146">
        <v>45322</v>
      </c>
      <c r="B555" s="266"/>
      <c r="C555" s="204" t="s">
        <v>349</v>
      </c>
      <c r="D555" s="271" t="s">
        <v>274</v>
      </c>
      <c r="E555" s="291" t="s">
        <v>844</v>
      </c>
      <c r="F555" s="250" t="s">
        <v>543</v>
      </c>
      <c r="G555" s="269" t="s">
        <v>438</v>
      </c>
    </row>
    <row r="556" spans="1:7" x14ac:dyDescent="0.15">
      <c r="A556" s="146">
        <f t="shared" si="30"/>
        <v>45322</v>
      </c>
      <c r="B556" s="266" t="s">
        <v>354</v>
      </c>
      <c r="C556" s="204"/>
      <c r="D556" s="271"/>
      <c r="E556" s="291"/>
      <c r="F556" s="250"/>
      <c r="G556" s="269"/>
    </row>
    <row r="557" spans="1:7" ht="40.5" x14ac:dyDescent="0.15">
      <c r="A557" s="146">
        <v>45322</v>
      </c>
      <c r="B557" s="266" t="s">
        <v>351</v>
      </c>
      <c r="C557" s="204" t="s">
        <v>352</v>
      </c>
      <c r="D557" s="271" t="s">
        <v>338</v>
      </c>
      <c r="E557" s="291" t="s">
        <v>845</v>
      </c>
      <c r="F557" s="250" t="s">
        <v>846</v>
      </c>
      <c r="G557" s="269" t="s">
        <v>398</v>
      </c>
    </row>
    <row r="558" spans="1:7" x14ac:dyDescent="0.15">
      <c r="A558" s="146">
        <f t="shared" si="30"/>
        <v>45322</v>
      </c>
      <c r="B558" s="266"/>
      <c r="C558" s="204" t="s">
        <v>353</v>
      </c>
      <c r="D558" s="271"/>
      <c r="E558" s="291"/>
      <c r="F558" s="250"/>
      <c r="G558" s="269"/>
    </row>
    <row r="559" spans="1:7" ht="14.25" thickBot="1" x14ac:dyDescent="0.2">
      <c r="A559" s="153">
        <f t="shared" si="30"/>
        <v>45322</v>
      </c>
      <c r="B559" s="267"/>
      <c r="C559" s="114"/>
      <c r="D559" s="235"/>
      <c r="E559" s="295"/>
      <c r="F559" s="277"/>
      <c r="G559" s="270"/>
    </row>
    <row r="560" spans="1:7" x14ac:dyDescent="0.15">
      <c r="G560" s="139" t="str">
        <f t="shared" ref="G560:G565" si="31">IFERROR(MID(E560,FIND("(一部に",E560)+4,FIND("を含む)",E560)-4-FIND("(一部に",E560)),"")</f>
        <v/>
      </c>
    </row>
    <row r="561" spans="7:7" x14ac:dyDescent="0.15">
      <c r="G561" s="139" t="str">
        <f t="shared" si="31"/>
        <v/>
      </c>
    </row>
    <row r="562" spans="7:7" x14ac:dyDescent="0.15">
      <c r="G562" s="139" t="str">
        <f t="shared" si="31"/>
        <v/>
      </c>
    </row>
    <row r="563" spans="7:7" x14ac:dyDescent="0.15">
      <c r="G563" s="139" t="str">
        <f t="shared" si="31"/>
        <v/>
      </c>
    </row>
    <row r="564" spans="7:7" x14ac:dyDescent="0.15">
      <c r="G564" s="139" t="str">
        <f t="shared" si="31"/>
        <v/>
      </c>
    </row>
    <row r="565" spans="7:7" x14ac:dyDescent="0.15">
      <c r="G565" s="139" t="str">
        <f t="shared" si="31"/>
        <v/>
      </c>
    </row>
  </sheetData>
  <phoneticPr fontId="3"/>
  <conditionalFormatting sqref="A128:A559">
    <cfRule type="cellIs" dxfId="13" priority="1" stopIfTrue="1" operator="equal">
      <formula>0</formula>
    </cfRule>
    <cfRule type="containsErrors" dxfId="12" priority="2" stopIfTrue="1">
      <formula>ISERROR(A128)</formula>
    </cfRule>
  </conditionalFormatting>
  <conditionalFormatting sqref="A2:B229">
    <cfRule type="cellIs" dxfId="11" priority="3" stopIfTrue="1" operator="equal">
      <formula>0</formula>
    </cfRule>
    <cfRule type="expression" dxfId="10" priority="4" stopIfTrue="1">
      <formula>ISERROR(A2)</formula>
    </cfRule>
  </conditionalFormatting>
  <conditionalFormatting sqref="A248:B559">
    <cfRule type="cellIs" dxfId="9" priority="7" stopIfTrue="1" operator="equal">
      <formula>0</formula>
    </cfRule>
    <cfRule type="expression" dxfId="8" priority="8" stopIfTrue="1">
      <formula>ISERROR(A248)</formula>
    </cfRule>
  </conditionalFormatting>
  <conditionalFormatting sqref="A1:F1 C2:D56 C57:C60 D58:D60 C61:D110 C111:C114 D112:D114 C115:D155 C156:C159 D157:D159 C160:D209 C210:C213 D211:D213 C214:D218 C219:C222 D220:D222 C223:D229 A230:D247 C248:D281 C282:C285 D283:D285 C286:D380 C381:C384 D382:D384 C385:D407 C408:C411 D409:D411 C412:D452 C453:C456 D454:D456 C457:D488 C489:C492 D490:D492 C493:D559">
    <cfRule type="expression" dxfId="7" priority="40" stopIfTrue="1">
      <formula>ISERROR(A1)</formula>
    </cfRule>
  </conditionalFormatting>
  <conditionalFormatting sqref="C2:D56 C115:D155 C156:C159 D157:D159 C160:D209 C210:C213 D211:D213 C214:D218 C219:C222 D220:D222 C223:D229 A230:D247 C248:D281 A1:F1 C57:C60 D58:D60 C61:D110 C111:C114 D112:D114 C282:C285 D283:D285 C286:D380 C381:C384 D382:D384 C385:D407 C408:C411 D409:D411 C412:D452 C453:C456 D454:D456 C457:D488 C489:C492 D490:D492 C493:D559">
    <cfRule type="cellIs" dxfId="6" priority="39" stopIfTrue="1" operator="equal">
      <formula>0</formula>
    </cfRule>
  </conditionalFormatting>
  <conditionalFormatting sqref="C128:D155 C156:C159 D157:D159 C160:D209 C210:C213 D211:D213 C214:D218 C219:C222 D220:D222 C223:D253">
    <cfRule type="containsErrors" dxfId="5" priority="36" stopIfTrue="1">
      <formula>ISERROR(C128)</formula>
    </cfRule>
  </conditionalFormatting>
  <conditionalFormatting sqref="C160:D209 C128:D155 C156:C159 D157:D159 C210:C213 D211:D213 C214:D218 C219:C222 D220:D222 C223:D253">
    <cfRule type="cellIs" dxfId="4" priority="35" stopIfTrue="1" operator="equal">
      <formula>0</formula>
    </cfRule>
  </conditionalFormatting>
  <conditionalFormatting sqref="D35">
    <cfRule type="expression" dxfId="3" priority="37" stopIfTrue="1">
      <formula>ISERROR(D35)</formula>
    </cfRule>
    <cfRule type="cellIs" dxfId="2" priority="38" stopIfTrue="1" operator="equal">
      <formula>0</formula>
    </cfRule>
  </conditionalFormatting>
  <conditionalFormatting sqref="D161">
    <cfRule type="containsErrors" dxfId="1" priority="33" stopIfTrue="1">
      <formula>ISERROR(D161)</formula>
    </cfRule>
    <cfRule type="cellIs" dxfId="0" priority="34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8" scale="7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1D4A-3521-48EB-B88A-C458D325110F}">
  <sheetPr codeName="Sheet13">
    <tabColor theme="6" tint="0.79998168889431442"/>
    <pageSetUpPr fitToPage="1"/>
  </sheetPr>
  <dimension ref="A1:V89"/>
  <sheetViews>
    <sheetView workbookViewId="0"/>
  </sheetViews>
  <sheetFormatPr defaultColWidth="9" defaultRowHeight="13.5" x14ac:dyDescent="0.4"/>
  <cols>
    <col min="1" max="1" width="5.625" style="296" customWidth="1"/>
    <col min="2" max="2" width="10.625" style="296" customWidth="1"/>
    <col min="3" max="4" width="5.625" style="296" customWidth="1"/>
    <col min="5" max="5" width="10.625" style="296" customWidth="1"/>
    <col min="6" max="7" width="5.625" style="296" customWidth="1"/>
    <col min="8" max="8" width="10.625" style="296" customWidth="1"/>
    <col min="9" max="10" width="5.625" style="296" customWidth="1"/>
    <col min="11" max="11" width="10.625" style="296" customWidth="1"/>
    <col min="12" max="13" width="5.625" style="296" customWidth="1"/>
    <col min="14" max="14" width="10.625" style="296" customWidth="1"/>
    <col min="15" max="16" width="5.625" style="296" customWidth="1"/>
    <col min="17" max="17" width="10.625" style="296" customWidth="1"/>
    <col min="18" max="19" width="5.625" style="296" customWidth="1"/>
    <col min="20" max="20" width="10.625" style="296" customWidth="1"/>
    <col min="21" max="22" width="5.625" style="296" customWidth="1"/>
    <col min="23" max="16384" width="9" style="296"/>
  </cols>
  <sheetData>
    <row r="1" spans="1:22" ht="12" customHeight="1" x14ac:dyDescent="0.4"/>
    <row r="2" spans="1:22" ht="27.95" customHeight="1" x14ac:dyDescent="0.4">
      <c r="A2" s="455" t="s">
        <v>847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2" ht="15.95" customHeight="1" thickBot="1" x14ac:dyDescent="0.45">
      <c r="A3" s="297" t="s">
        <v>860</v>
      </c>
    </row>
    <row r="4" spans="1:22" ht="18" customHeight="1" thickBot="1" x14ac:dyDescent="0.45">
      <c r="A4" s="298"/>
      <c r="B4" s="451" t="s">
        <v>861</v>
      </c>
      <c r="C4" s="452"/>
      <c r="D4" s="453"/>
      <c r="E4" s="452" t="s">
        <v>862</v>
      </c>
      <c r="F4" s="452"/>
      <c r="G4" s="453"/>
      <c r="H4" s="452" t="s">
        <v>863</v>
      </c>
      <c r="I4" s="452"/>
      <c r="J4" s="453"/>
      <c r="K4" s="452" t="s">
        <v>864</v>
      </c>
      <c r="L4" s="452"/>
      <c r="M4" s="453"/>
      <c r="N4" s="452" t="s">
        <v>865</v>
      </c>
      <c r="O4" s="452"/>
      <c r="P4" s="453"/>
      <c r="Q4" s="452" t="s">
        <v>866</v>
      </c>
      <c r="R4" s="452"/>
      <c r="S4" s="453"/>
      <c r="T4" s="452" t="s">
        <v>867</v>
      </c>
      <c r="U4" s="452"/>
      <c r="V4" s="454"/>
    </row>
    <row r="5" spans="1:22" ht="18" customHeight="1" x14ac:dyDescent="0.4">
      <c r="A5" s="443" t="s">
        <v>848</v>
      </c>
      <c r="B5" s="446" t="s">
        <v>277</v>
      </c>
      <c r="C5" s="447"/>
      <c r="D5" s="448"/>
      <c r="E5" s="449" t="s">
        <v>279</v>
      </c>
      <c r="F5" s="447"/>
      <c r="G5" s="448"/>
      <c r="H5" s="449" t="s">
        <v>281</v>
      </c>
      <c r="I5" s="447"/>
      <c r="J5" s="448"/>
      <c r="K5" s="449" t="s">
        <v>283</v>
      </c>
      <c r="L5" s="447"/>
      <c r="M5" s="448"/>
      <c r="N5" s="449" t="s">
        <v>172</v>
      </c>
      <c r="O5" s="447"/>
      <c r="P5" s="448"/>
      <c r="Q5" s="449" t="s">
        <v>287</v>
      </c>
      <c r="R5" s="447"/>
      <c r="S5" s="448"/>
      <c r="T5" s="449" t="s">
        <v>290</v>
      </c>
      <c r="U5" s="447"/>
      <c r="V5" s="450"/>
    </row>
    <row r="6" spans="1:22" x14ac:dyDescent="0.4">
      <c r="A6" s="444"/>
      <c r="B6" s="299" t="s">
        <v>849</v>
      </c>
      <c r="C6" s="300">
        <v>27</v>
      </c>
      <c r="D6" s="301" t="s">
        <v>850</v>
      </c>
      <c r="E6" s="299" t="s">
        <v>849</v>
      </c>
      <c r="F6" s="300">
        <v>20</v>
      </c>
      <c r="G6" s="301" t="s">
        <v>850</v>
      </c>
      <c r="H6" s="299" t="s">
        <v>849</v>
      </c>
      <c r="I6" s="300">
        <v>23</v>
      </c>
      <c r="J6" s="301" t="s">
        <v>850</v>
      </c>
      <c r="K6" s="299" t="s">
        <v>849</v>
      </c>
      <c r="L6" s="300">
        <v>91</v>
      </c>
      <c r="M6" s="301" t="s">
        <v>850</v>
      </c>
      <c r="N6" s="299" t="s">
        <v>849</v>
      </c>
      <c r="O6" s="300">
        <v>18</v>
      </c>
      <c r="P6" s="301" t="s">
        <v>850</v>
      </c>
      <c r="Q6" s="299" t="s">
        <v>849</v>
      </c>
      <c r="R6" s="300">
        <v>20</v>
      </c>
      <c r="S6" s="301" t="s">
        <v>850</v>
      </c>
      <c r="T6" s="299" t="s">
        <v>849</v>
      </c>
      <c r="U6" s="300">
        <v>15</v>
      </c>
      <c r="V6" s="302" t="s">
        <v>850</v>
      </c>
    </row>
    <row r="7" spans="1:22" x14ac:dyDescent="0.4">
      <c r="A7" s="444"/>
      <c r="B7" s="303" t="s">
        <v>851</v>
      </c>
      <c r="C7" s="304">
        <v>0.6</v>
      </c>
      <c r="D7" s="305" t="s">
        <v>355</v>
      </c>
      <c r="E7" s="303" t="s">
        <v>851</v>
      </c>
      <c r="F7" s="304">
        <v>1</v>
      </c>
      <c r="G7" s="305" t="s">
        <v>355</v>
      </c>
      <c r="H7" s="303" t="s">
        <v>851</v>
      </c>
      <c r="I7" s="304">
        <v>0.3</v>
      </c>
      <c r="J7" s="305" t="s">
        <v>355</v>
      </c>
      <c r="K7" s="303" t="s">
        <v>851</v>
      </c>
      <c r="L7" s="304">
        <v>2.1</v>
      </c>
      <c r="M7" s="305" t="s">
        <v>355</v>
      </c>
      <c r="N7" s="303" t="s">
        <v>851</v>
      </c>
      <c r="O7" s="304">
        <v>0.4</v>
      </c>
      <c r="P7" s="305" t="s">
        <v>355</v>
      </c>
      <c r="Q7" s="303" t="s">
        <v>851</v>
      </c>
      <c r="R7" s="304">
        <v>0.7</v>
      </c>
      <c r="S7" s="305" t="s">
        <v>355</v>
      </c>
      <c r="T7" s="303" t="s">
        <v>851</v>
      </c>
      <c r="U7" s="304">
        <v>1</v>
      </c>
      <c r="V7" s="306" t="s">
        <v>355</v>
      </c>
    </row>
    <row r="8" spans="1:22" x14ac:dyDescent="0.4">
      <c r="A8" s="444"/>
      <c r="B8" s="303" t="s">
        <v>852</v>
      </c>
      <c r="C8" s="304">
        <v>0.1</v>
      </c>
      <c r="D8" s="305" t="s">
        <v>355</v>
      </c>
      <c r="E8" s="303" t="s">
        <v>852</v>
      </c>
      <c r="F8" s="304">
        <v>0.5</v>
      </c>
      <c r="G8" s="305" t="s">
        <v>355</v>
      </c>
      <c r="H8" s="303" t="s">
        <v>852</v>
      </c>
      <c r="I8" s="304">
        <v>1.4</v>
      </c>
      <c r="J8" s="305" t="s">
        <v>355</v>
      </c>
      <c r="K8" s="303" t="s">
        <v>852</v>
      </c>
      <c r="L8" s="304">
        <v>0.2</v>
      </c>
      <c r="M8" s="305" t="s">
        <v>355</v>
      </c>
      <c r="N8" s="303" t="s">
        <v>852</v>
      </c>
      <c r="O8" s="304">
        <v>0.4</v>
      </c>
      <c r="P8" s="305" t="s">
        <v>355</v>
      </c>
      <c r="Q8" s="303" t="s">
        <v>852</v>
      </c>
      <c r="R8" s="304">
        <v>0.2</v>
      </c>
      <c r="S8" s="305" t="s">
        <v>355</v>
      </c>
      <c r="T8" s="303" t="s">
        <v>852</v>
      </c>
      <c r="U8" s="304">
        <v>0.1</v>
      </c>
      <c r="V8" s="306" t="s">
        <v>355</v>
      </c>
    </row>
    <row r="9" spans="1:22" x14ac:dyDescent="0.4">
      <c r="A9" s="444"/>
      <c r="B9" s="303" t="s">
        <v>853</v>
      </c>
      <c r="C9" s="304">
        <v>6.2</v>
      </c>
      <c r="D9" s="305" t="s">
        <v>355</v>
      </c>
      <c r="E9" s="303" t="s">
        <v>853</v>
      </c>
      <c r="F9" s="304">
        <v>3.2</v>
      </c>
      <c r="G9" s="305" t="s">
        <v>355</v>
      </c>
      <c r="H9" s="303" t="s">
        <v>853</v>
      </c>
      <c r="I9" s="304">
        <v>2.2000000000000002</v>
      </c>
      <c r="J9" s="305" t="s">
        <v>355</v>
      </c>
      <c r="K9" s="303" t="s">
        <v>853</v>
      </c>
      <c r="L9" s="304">
        <v>20</v>
      </c>
      <c r="M9" s="305" t="s">
        <v>355</v>
      </c>
      <c r="N9" s="303" t="s">
        <v>853</v>
      </c>
      <c r="O9" s="304">
        <v>3.7</v>
      </c>
      <c r="P9" s="305" t="s">
        <v>355</v>
      </c>
      <c r="Q9" s="303" t="s">
        <v>853</v>
      </c>
      <c r="R9" s="304">
        <v>4</v>
      </c>
      <c r="S9" s="305" t="s">
        <v>355</v>
      </c>
      <c r="T9" s="303" t="s">
        <v>853</v>
      </c>
      <c r="U9" s="304">
        <v>2.7</v>
      </c>
      <c r="V9" s="306" t="s">
        <v>355</v>
      </c>
    </row>
    <row r="10" spans="1:22" x14ac:dyDescent="0.4">
      <c r="A10" s="444"/>
      <c r="B10" s="303" t="s">
        <v>854</v>
      </c>
      <c r="C10" s="304">
        <v>57</v>
      </c>
      <c r="D10" s="305" t="s">
        <v>855</v>
      </c>
      <c r="E10" s="303" t="s">
        <v>854</v>
      </c>
      <c r="F10" s="304">
        <v>15</v>
      </c>
      <c r="G10" s="305" t="s">
        <v>855</v>
      </c>
      <c r="H10" s="303" t="s">
        <v>854</v>
      </c>
      <c r="I10" s="304">
        <v>59</v>
      </c>
      <c r="J10" s="305" t="s">
        <v>855</v>
      </c>
      <c r="K10" s="303" t="s">
        <v>854</v>
      </c>
      <c r="L10" s="304">
        <v>87</v>
      </c>
      <c r="M10" s="305" t="s">
        <v>855</v>
      </c>
      <c r="N10" s="303" t="s">
        <v>854</v>
      </c>
      <c r="O10" s="304">
        <v>5</v>
      </c>
      <c r="P10" s="305" t="s">
        <v>855</v>
      </c>
      <c r="Q10" s="303" t="s">
        <v>854</v>
      </c>
      <c r="R10" s="304">
        <v>76</v>
      </c>
      <c r="S10" s="305" t="s">
        <v>855</v>
      </c>
      <c r="T10" s="303" t="s">
        <v>854</v>
      </c>
      <c r="U10" s="304">
        <v>78</v>
      </c>
      <c r="V10" s="306" t="s">
        <v>855</v>
      </c>
    </row>
    <row r="11" spans="1:22" x14ac:dyDescent="0.4">
      <c r="A11" s="444"/>
      <c r="B11" s="303" t="s">
        <v>856</v>
      </c>
      <c r="C11" s="304">
        <v>14</v>
      </c>
      <c r="D11" s="305" t="s">
        <v>855</v>
      </c>
      <c r="E11" s="303" t="s">
        <v>856</v>
      </c>
      <c r="F11" s="304">
        <v>2</v>
      </c>
      <c r="G11" s="305" t="s">
        <v>855</v>
      </c>
      <c r="H11" s="303" t="s">
        <v>856</v>
      </c>
      <c r="I11" s="304">
        <v>5</v>
      </c>
      <c r="J11" s="305" t="s">
        <v>855</v>
      </c>
      <c r="K11" s="303" t="s">
        <v>856</v>
      </c>
      <c r="L11" s="304">
        <v>6</v>
      </c>
      <c r="M11" s="305" t="s">
        <v>855</v>
      </c>
      <c r="N11" s="303" t="s">
        <v>856</v>
      </c>
      <c r="O11" s="304">
        <v>10</v>
      </c>
      <c r="P11" s="305" t="s">
        <v>855</v>
      </c>
      <c r="Q11" s="303" t="s">
        <v>856</v>
      </c>
      <c r="R11" s="304">
        <v>3</v>
      </c>
      <c r="S11" s="305" t="s">
        <v>855</v>
      </c>
      <c r="T11" s="303" t="s">
        <v>856</v>
      </c>
      <c r="U11" s="304">
        <v>23</v>
      </c>
      <c r="V11" s="306" t="s">
        <v>855</v>
      </c>
    </row>
    <row r="12" spans="1:22" ht="14.25" thickBot="1" x14ac:dyDescent="0.45">
      <c r="A12" s="445"/>
      <c r="B12" s="307" t="s">
        <v>857</v>
      </c>
      <c r="C12" s="304">
        <v>0.6</v>
      </c>
      <c r="D12" s="308" t="s">
        <v>355</v>
      </c>
      <c r="E12" s="307" t="s">
        <v>857</v>
      </c>
      <c r="F12" s="304">
        <v>0.3</v>
      </c>
      <c r="G12" s="308" t="s">
        <v>355</v>
      </c>
      <c r="H12" s="307" t="s">
        <v>857</v>
      </c>
      <c r="I12" s="304">
        <v>0.2</v>
      </c>
      <c r="J12" s="308" t="s">
        <v>355</v>
      </c>
      <c r="K12" s="307" t="s">
        <v>857</v>
      </c>
      <c r="L12" s="304">
        <v>0</v>
      </c>
      <c r="M12" s="308" t="s">
        <v>355</v>
      </c>
      <c r="N12" s="307" t="s">
        <v>857</v>
      </c>
      <c r="O12" s="304">
        <v>0.3</v>
      </c>
      <c r="P12" s="308" t="s">
        <v>355</v>
      </c>
      <c r="Q12" s="307" t="s">
        <v>857</v>
      </c>
      <c r="R12" s="304">
        <v>0.2</v>
      </c>
      <c r="S12" s="308" t="s">
        <v>355</v>
      </c>
      <c r="T12" s="307" t="s">
        <v>857</v>
      </c>
      <c r="U12" s="304">
        <v>0.3</v>
      </c>
      <c r="V12" s="309" t="s">
        <v>355</v>
      </c>
    </row>
    <row r="13" spans="1:22" ht="18" customHeight="1" x14ac:dyDescent="0.4">
      <c r="A13" s="443" t="s">
        <v>858</v>
      </c>
      <c r="B13" s="446" t="s">
        <v>278</v>
      </c>
      <c r="C13" s="447"/>
      <c r="D13" s="448"/>
      <c r="E13" s="449" t="s">
        <v>280</v>
      </c>
      <c r="F13" s="447"/>
      <c r="G13" s="448"/>
      <c r="H13" s="449" t="s">
        <v>282</v>
      </c>
      <c r="I13" s="447"/>
      <c r="J13" s="448"/>
      <c r="K13" s="449" t="s">
        <v>284</v>
      </c>
      <c r="L13" s="447"/>
      <c r="M13" s="448"/>
      <c r="N13" s="449" t="s">
        <v>286</v>
      </c>
      <c r="O13" s="447"/>
      <c r="P13" s="448"/>
      <c r="Q13" s="449" t="s">
        <v>288</v>
      </c>
      <c r="R13" s="447"/>
      <c r="S13" s="448"/>
      <c r="T13" s="449" t="s">
        <v>291</v>
      </c>
      <c r="U13" s="447"/>
      <c r="V13" s="450"/>
    </row>
    <row r="14" spans="1:22" x14ac:dyDescent="0.4">
      <c r="A14" s="444"/>
      <c r="B14" s="299" t="s">
        <v>849</v>
      </c>
      <c r="C14" s="300">
        <v>11</v>
      </c>
      <c r="D14" s="301" t="s">
        <v>850</v>
      </c>
      <c r="E14" s="299" t="s">
        <v>849</v>
      </c>
      <c r="F14" s="300">
        <v>28</v>
      </c>
      <c r="G14" s="301" t="s">
        <v>850</v>
      </c>
      <c r="H14" s="299" t="s">
        <v>849</v>
      </c>
      <c r="I14" s="300">
        <v>15</v>
      </c>
      <c r="J14" s="301" t="s">
        <v>850</v>
      </c>
      <c r="K14" s="299" t="s">
        <v>849</v>
      </c>
      <c r="L14" s="300">
        <v>34</v>
      </c>
      <c r="M14" s="301" t="s">
        <v>850</v>
      </c>
      <c r="N14" s="299" t="s">
        <v>849</v>
      </c>
      <c r="O14" s="300">
        <v>37</v>
      </c>
      <c r="P14" s="301" t="s">
        <v>850</v>
      </c>
      <c r="Q14" s="299" t="s">
        <v>849</v>
      </c>
      <c r="R14" s="300">
        <v>10</v>
      </c>
      <c r="S14" s="301" t="s">
        <v>850</v>
      </c>
      <c r="T14" s="299" t="s">
        <v>849</v>
      </c>
      <c r="U14" s="300">
        <v>41</v>
      </c>
      <c r="V14" s="302" t="s">
        <v>850</v>
      </c>
    </row>
    <row r="15" spans="1:22" x14ac:dyDescent="0.4">
      <c r="A15" s="444"/>
      <c r="B15" s="303" t="s">
        <v>851</v>
      </c>
      <c r="C15" s="304">
        <v>0.6</v>
      </c>
      <c r="D15" s="305" t="s">
        <v>355</v>
      </c>
      <c r="E15" s="303" t="s">
        <v>851</v>
      </c>
      <c r="F15" s="304">
        <v>2.8</v>
      </c>
      <c r="G15" s="305" t="s">
        <v>355</v>
      </c>
      <c r="H15" s="303" t="s">
        <v>851</v>
      </c>
      <c r="I15" s="304">
        <v>1.3</v>
      </c>
      <c r="J15" s="305" t="s">
        <v>355</v>
      </c>
      <c r="K15" s="303" t="s">
        <v>851</v>
      </c>
      <c r="L15" s="304">
        <v>1.8</v>
      </c>
      <c r="M15" s="305" t="s">
        <v>355</v>
      </c>
      <c r="N15" s="303" t="s">
        <v>851</v>
      </c>
      <c r="O15" s="304">
        <v>0.5</v>
      </c>
      <c r="P15" s="305" t="s">
        <v>355</v>
      </c>
      <c r="Q15" s="303" t="s">
        <v>851</v>
      </c>
      <c r="R15" s="304">
        <v>0.4</v>
      </c>
      <c r="S15" s="305" t="s">
        <v>355</v>
      </c>
      <c r="T15" s="303" t="s">
        <v>851</v>
      </c>
      <c r="U15" s="304">
        <v>0.4</v>
      </c>
      <c r="V15" s="306" t="s">
        <v>355</v>
      </c>
    </row>
    <row r="16" spans="1:22" x14ac:dyDescent="0.4">
      <c r="A16" s="444"/>
      <c r="B16" s="303" t="s">
        <v>852</v>
      </c>
      <c r="C16" s="304">
        <v>0.1</v>
      </c>
      <c r="D16" s="305" t="s">
        <v>355</v>
      </c>
      <c r="E16" s="303" t="s">
        <v>852</v>
      </c>
      <c r="F16" s="304">
        <v>0.9</v>
      </c>
      <c r="G16" s="305" t="s">
        <v>355</v>
      </c>
      <c r="H16" s="303" t="s">
        <v>852</v>
      </c>
      <c r="I16" s="304">
        <v>0.3</v>
      </c>
      <c r="J16" s="305" t="s">
        <v>355</v>
      </c>
      <c r="K16" s="303" t="s">
        <v>852</v>
      </c>
      <c r="L16" s="304">
        <v>0.2</v>
      </c>
      <c r="M16" s="305" t="s">
        <v>355</v>
      </c>
      <c r="N16" s="303" t="s">
        <v>852</v>
      </c>
      <c r="O16" s="304">
        <v>1.7</v>
      </c>
      <c r="P16" s="305" t="s">
        <v>355</v>
      </c>
      <c r="Q16" s="303" t="s">
        <v>852</v>
      </c>
      <c r="R16" s="304">
        <v>0.1</v>
      </c>
      <c r="S16" s="305" t="s">
        <v>355</v>
      </c>
      <c r="T16" s="303" t="s">
        <v>852</v>
      </c>
      <c r="U16" s="304">
        <v>0.1</v>
      </c>
      <c r="V16" s="306" t="s">
        <v>355</v>
      </c>
    </row>
    <row r="17" spans="1:22" x14ac:dyDescent="0.4">
      <c r="A17" s="444"/>
      <c r="B17" s="303" t="s">
        <v>853</v>
      </c>
      <c r="C17" s="304">
        <v>1.8</v>
      </c>
      <c r="D17" s="305" t="s">
        <v>355</v>
      </c>
      <c r="E17" s="303" t="s">
        <v>853</v>
      </c>
      <c r="F17" s="304">
        <v>2.2000000000000002</v>
      </c>
      <c r="G17" s="305" t="s">
        <v>355</v>
      </c>
      <c r="H17" s="303" t="s">
        <v>853</v>
      </c>
      <c r="I17" s="304">
        <v>2</v>
      </c>
      <c r="J17" s="305" t="s">
        <v>355</v>
      </c>
      <c r="K17" s="303" t="s">
        <v>853</v>
      </c>
      <c r="L17" s="304">
        <v>6.8</v>
      </c>
      <c r="M17" s="305" t="s">
        <v>355</v>
      </c>
      <c r="N17" s="303" t="s">
        <v>853</v>
      </c>
      <c r="O17" s="304">
        <v>4.7</v>
      </c>
      <c r="P17" s="305" t="s">
        <v>355</v>
      </c>
      <c r="Q17" s="303" t="s">
        <v>853</v>
      </c>
      <c r="R17" s="304">
        <v>1.9</v>
      </c>
      <c r="S17" s="305" t="s">
        <v>355</v>
      </c>
      <c r="T17" s="303" t="s">
        <v>853</v>
      </c>
      <c r="U17" s="304">
        <v>9.8000000000000007</v>
      </c>
      <c r="V17" s="306" t="s">
        <v>355</v>
      </c>
    </row>
    <row r="18" spans="1:22" x14ac:dyDescent="0.4">
      <c r="A18" s="444"/>
      <c r="B18" s="303" t="s">
        <v>854</v>
      </c>
      <c r="C18" s="304">
        <v>57</v>
      </c>
      <c r="D18" s="305" t="s">
        <v>855</v>
      </c>
      <c r="E18" s="303" t="s">
        <v>854</v>
      </c>
      <c r="F18" s="304">
        <v>60</v>
      </c>
      <c r="G18" s="305" t="s">
        <v>855</v>
      </c>
      <c r="H18" s="303" t="s">
        <v>854</v>
      </c>
      <c r="I18" s="304">
        <v>50</v>
      </c>
      <c r="J18" s="305" t="s">
        <v>855</v>
      </c>
      <c r="K18" s="303" t="s">
        <v>854</v>
      </c>
      <c r="L18" s="304">
        <v>47</v>
      </c>
      <c r="M18" s="305" t="s">
        <v>855</v>
      </c>
      <c r="N18" s="303" t="s">
        <v>854</v>
      </c>
      <c r="O18" s="304">
        <v>89</v>
      </c>
      <c r="P18" s="305" t="s">
        <v>855</v>
      </c>
      <c r="Q18" s="303" t="s">
        <v>854</v>
      </c>
      <c r="R18" s="304">
        <v>72</v>
      </c>
      <c r="S18" s="305" t="s">
        <v>855</v>
      </c>
      <c r="T18" s="303" t="s">
        <v>854</v>
      </c>
      <c r="U18" s="304">
        <v>134</v>
      </c>
      <c r="V18" s="306" t="s">
        <v>855</v>
      </c>
    </row>
    <row r="19" spans="1:22" x14ac:dyDescent="0.4">
      <c r="A19" s="444"/>
      <c r="B19" s="303" t="s">
        <v>856</v>
      </c>
      <c r="C19" s="304">
        <v>20</v>
      </c>
      <c r="D19" s="305" t="s">
        <v>855</v>
      </c>
      <c r="E19" s="303" t="s">
        <v>856</v>
      </c>
      <c r="F19" s="304">
        <v>16</v>
      </c>
      <c r="G19" s="305" t="s">
        <v>855</v>
      </c>
      <c r="H19" s="303" t="s">
        <v>856</v>
      </c>
      <c r="I19" s="304">
        <v>9</v>
      </c>
      <c r="J19" s="305" t="s">
        <v>855</v>
      </c>
      <c r="K19" s="303" t="s">
        <v>856</v>
      </c>
      <c r="L19" s="304">
        <v>31</v>
      </c>
      <c r="M19" s="305" t="s">
        <v>855</v>
      </c>
      <c r="N19" s="303" t="s">
        <v>856</v>
      </c>
      <c r="O19" s="304">
        <v>2</v>
      </c>
      <c r="P19" s="305" t="s">
        <v>855</v>
      </c>
      <c r="Q19" s="303" t="s">
        <v>856</v>
      </c>
      <c r="R19" s="304">
        <v>30</v>
      </c>
      <c r="S19" s="305" t="s">
        <v>855</v>
      </c>
      <c r="T19" s="303" t="s">
        <v>856</v>
      </c>
      <c r="U19" s="304">
        <v>11</v>
      </c>
      <c r="V19" s="306" t="s">
        <v>855</v>
      </c>
    </row>
    <row r="20" spans="1:22" ht="14.25" thickBot="1" x14ac:dyDescent="0.45">
      <c r="A20" s="445"/>
      <c r="B20" s="307" t="s">
        <v>857</v>
      </c>
      <c r="C20" s="304">
        <v>0.3</v>
      </c>
      <c r="D20" s="308" t="s">
        <v>355</v>
      </c>
      <c r="E20" s="307" t="s">
        <v>857</v>
      </c>
      <c r="F20" s="304">
        <v>0.4</v>
      </c>
      <c r="G20" s="308" t="s">
        <v>355</v>
      </c>
      <c r="H20" s="307" t="s">
        <v>857</v>
      </c>
      <c r="I20" s="304">
        <v>0.3</v>
      </c>
      <c r="J20" s="308" t="s">
        <v>355</v>
      </c>
      <c r="K20" s="307" t="s">
        <v>857</v>
      </c>
      <c r="L20" s="304">
        <v>1.2</v>
      </c>
      <c r="M20" s="308" t="s">
        <v>355</v>
      </c>
      <c r="N20" s="307" t="s">
        <v>857</v>
      </c>
      <c r="O20" s="304">
        <v>0.3</v>
      </c>
      <c r="P20" s="308" t="s">
        <v>355</v>
      </c>
      <c r="Q20" s="307" t="s">
        <v>857</v>
      </c>
      <c r="R20" s="304">
        <v>0.3</v>
      </c>
      <c r="S20" s="308" t="s">
        <v>355</v>
      </c>
      <c r="T20" s="307" t="s">
        <v>857</v>
      </c>
      <c r="U20" s="304">
        <v>0.1</v>
      </c>
      <c r="V20" s="309" t="s">
        <v>355</v>
      </c>
    </row>
    <row r="21" spans="1:22" ht="18" customHeight="1" thickBot="1" x14ac:dyDescent="0.45">
      <c r="A21" s="298"/>
      <c r="B21" s="451" t="s">
        <v>868</v>
      </c>
      <c r="C21" s="452"/>
      <c r="D21" s="453"/>
      <c r="E21" s="452" t="s">
        <v>869</v>
      </c>
      <c r="F21" s="452"/>
      <c r="G21" s="453"/>
      <c r="H21" s="452" t="s">
        <v>870</v>
      </c>
      <c r="I21" s="452"/>
      <c r="J21" s="453"/>
      <c r="K21" s="452" t="s">
        <v>871</v>
      </c>
      <c r="L21" s="452"/>
      <c r="M21" s="453"/>
      <c r="N21" s="452" t="s">
        <v>872</v>
      </c>
      <c r="O21" s="452"/>
      <c r="P21" s="453"/>
      <c r="Q21" s="452" t="s">
        <v>873</v>
      </c>
      <c r="R21" s="452"/>
      <c r="S21" s="453"/>
      <c r="T21" s="452" t="s">
        <v>874</v>
      </c>
      <c r="U21" s="452"/>
      <c r="V21" s="454"/>
    </row>
    <row r="22" spans="1:22" ht="18" customHeight="1" x14ac:dyDescent="0.4">
      <c r="A22" s="443" t="s">
        <v>848</v>
      </c>
      <c r="B22" s="446" t="s">
        <v>292</v>
      </c>
      <c r="C22" s="447"/>
      <c r="D22" s="448"/>
      <c r="E22" s="449" t="s">
        <v>294</v>
      </c>
      <c r="F22" s="447"/>
      <c r="G22" s="448"/>
      <c r="H22" s="449" t="s">
        <v>295</v>
      </c>
      <c r="I22" s="447"/>
      <c r="J22" s="448"/>
      <c r="K22" s="449" t="s">
        <v>297</v>
      </c>
      <c r="L22" s="447"/>
      <c r="M22" s="448"/>
      <c r="N22" s="449" t="s">
        <v>299</v>
      </c>
      <c r="O22" s="447"/>
      <c r="P22" s="448"/>
      <c r="Q22" s="449" t="s">
        <v>261</v>
      </c>
      <c r="R22" s="447"/>
      <c r="S22" s="448"/>
      <c r="T22" s="449" t="s">
        <v>302</v>
      </c>
      <c r="U22" s="447"/>
      <c r="V22" s="450"/>
    </row>
    <row r="23" spans="1:22" x14ac:dyDescent="0.4">
      <c r="A23" s="444"/>
      <c r="B23" s="299" t="s">
        <v>849</v>
      </c>
      <c r="C23" s="300">
        <v>76</v>
      </c>
      <c r="D23" s="301" t="s">
        <v>850</v>
      </c>
      <c r="E23" s="299" t="s">
        <v>849</v>
      </c>
      <c r="F23" s="300">
        <v>23</v>
      </c>
      <c r="G23" s="301" t="s">
        <v>850</v>
      </c>
      <c r="H23" s="299" t="s">
        <v>849</v>
      </c>
      <c r="I23" s="300">
        <v>48</v>
      </c>
      <c r="J23" s="301" t="s">
        <v>850</v>
      </c>
      <c r="K23" s="299" t="s">
        <v>849</v>
      </c>
      <c r="L23" s="300">
        <v>26</v>
      </c>
      <c r="M23" s="301" t="s">
        <v>850</v>
      </c>
      <c r="N23" s="299" t="s">
        <v>849</v>
      </c>
      <c r="O23" s="300">
        <v>29</v>
      </c>
      <c r="P23" s="301" t="s">
        <v>850</v>
      </c>
      <c r="Q23" s="299" t="s">
        <v>849</v>
      </c>
      <c r="R23" s="300">
        <v>42</v>
      </c>
      <c r="S23" s="301" t="s">
        <v>850</v>
      </c>
      <c r="T23" s="299" t="s">
        <v>849</v>
      </c>
      <c r="U23" s="300">
        <v>90</v>
      </c>
      <c r="V23" s="302" t="s">
        <v>850</v>
      </c>
    </row>
    <row r="24" spans="1:22" x14ac:dyDescent="0.4">
      <c r="A24" s="444"/>
      <c r="B24" s="303" t="s">
        <v>851</v>
      </c>
      <c r="C24" s="304">
        <v>0.5</v>
      </c>
      <c r="D24" s="305" t="s">
        <v>355</v>
      </c>
      <c r="E24" s="303" t="s">
        <v>851</v>
      </c>
      <c r="F24" s="304">
        <v>0.7</v>
      </c>
      <c r="G24" s="305" t="s">
        <v>355</v>
      </c>
      <c r="H24" s="303" t="s">
        <v>851</v>
      </c>
      <c r="I24" s="304">
        <v>2</v>
      </c>
      <c r="J24" s="305" t="s">
        <v>355</v>
      </c>
      <c r="K24" s="303" t="s">
        <v>851</v>
      </c>
      <c r="L24" s="304">
        <v>1.6</v>
      </c>
      <c r="M24" s="305" t="s">
        <v>355</v>
      </c>
      <c r="N24" s="303" t="s">
        <v>851</v>
      </c>
      <c r="O24" s="304">
        <v>1.1000000000000001</v>
      </c>
      <c r="P24" s="305" t="s">
        <v>355</v>
      </c>
      <c r="Q24" s="303" t="s">
        <v>851</v>
      </c>
      <c r="R24" s="304">
        <v>1.6</v>
      </c>
      <c r="S24" s="305" t="s">
        <v>355</v>
      </c>
      <c r="T24" s="303" t="s">
        <v>851</v>
      </c>
      <c r="U24" s="304">
        <v>1.9</v>
      </c>
      <c r="V24" s="306" t="s">
        <v>355</v>
      </c>
    </row>
    <row r="25" spans="1:22" x14ac:dyDescent="0.4">
      <c r="A25" s="444"/>
      <c r="B25" s="303" t="s">
        <v>852</v>
      </c>
      <c r="C25" s="304">
        <v>6.9</v>
      </c>
      <c r="D25" s="305" t="s">
        <v>355</v>
      </c>
      <c r="E25" s="303" t="s">
        <v>852</v>
      </c>
      <c r="F25" s="304">
        <v>0.2</v>
      </c>
      <c r="G25" s="305" t="s">
        <v>355</v>
      </c>
      <c r="H25" s="303" t="s">
        <v>852</v>
      </c>
      <c r="I25" s="304">
        <v>1.9</v>
      </c>
      <c r="J25" s="305" t="s">
        <v>355</v>
      </c>
      <c r="K25" s="303" t="s">
        <v>852</v>
      </c>
      <c r="L25" s="304">
        <v>0.7</v>
      </c>
      <c r="M25" s="305" t="s">
        <v>355</v>
      </c>
      <c r="N25" s="303" t="s">
        <v>852</v>
      </c>
      <c r="O25" s="304">
        <v>1.2</v>
      </c>
      <c r="P25" s="305" t="s">
        <v>355</v>
      </c>
      <c r="Q25" s="303" t="s">
        <v>852</v>
      </c>
      <c r="R25" s="304">
        <v>2.1</v>
      </c>
      <c r="S25" s="305" t="s">
        <v>355</v>
      </c>
      <c r="T25" s="303" t="s">
        <v>852</v>
      </c>
      <c r="U25" s="304">
        <v>0.2</v>
      </c>
      <c r="V25" s="306" t="s">
        <v>355</v>
      </c>
    </row>
    <row r="26" spans="1:22" x14ac:dyDescent="0.4">
      <c r="A26" s="444"/>
      <c r="B26" s="303" t="s">
        <v>853</v>
      </c>
      <c r="C26" s="304">
        <v>2.9</v>
      </c>
      <c r="D26" s="305" t="s">
        <v>355</v>
      </c>
      <c r="E26" s="303" t="s">
        <v>853</v>
      </c>
      <c r="F26" s="304">
        <v>5</v>
      </c>
      <c r="G26" s="305" t="s">
        <v>355</v>
      </c>
      <c r="H26" s="303" t="s">
        <v>853</v>
      </c>
      <c r="I26" s="304">
        <v>7.6</v>
      </c>
      <c r="J26" s="305" t="s">
        <v>355</v>
      </c>
      <c r="K26" s="303" t="s">
        <v>853</v>
      </c>
      <c r="L26" s="304">
        <v>3.2</v>
      </c>
      <c r="M26" s="305" t="s">
        <v>355</v>
      </c>
      <c r="N26" s="303" t="s">
        <v>853</v>
      </c>
      <c r="O26" s="304">
        <v>3.6</v>
      </c>
      <c r="P26" s="305" t="s">
        <v>355</v>
      </c>
      <c r="Q26" s="303" t="s">
        <v>853</v>
      </c>
      <c r="R26" s="304">
        <v>4.4000000000000004</v>
      </c>
      <c r="S26" s="305" t="s">
        <v>355</v>
      </c>
      <c r="T26" s="303" t="s">
        <v>853</v>
      </c>
      <c r="U26" s="304">
        <v>20.100000000000001</v>
      </c>
      <c r="V26" s="306" t="s">
        <v>355</v>
      </c>
    </row>
    <row r="27" spans="1:22" x14ac:dyDescent="0.4">
      <c r="A27" s="444"/>
      <c r="B27" s="303" t="s">
        <v>854</v>
      </c>
      <c r="C27" s="304">
        <v>102</v>
      </c>
      <c r="D27" s="305" t="s">
        <v>855</v>
      </c>
      <c r="E27" s="303" t="s">
        <v>854</v>
      </c>
      <c r="F27" s="304">
        <v>124</v>
      </c>
      <c r="G27" s="305" t="s">
        <v>855</v>
      </c>
      <c r="H27" s="303" t="s">
        <v>854</v>
      </c>
      <c r="I27" s="304">
        <v>281</v>
      </c>
      <c r="J27" s="305" t="s">
        <v>855</v>
      </c>
      <c r="K27" s="303" t="s">
        <v>854</v>
      </c>
      <c r="L27" s="304">
        <v>43</v>
      </c>
      <c r="M27" s="305" t="s">
        <v>855</v>
      </c>
      <c r="N27" s="303" t="s">
        <v>854</v>
      </c>
      <c r="O27" s="304">
        <v>56</v>
      </c>
      <c r="P27" s="305" t="s">
        <v>855</v>
      </c>
      <c r="Q27" s="303" t="s">
        <v>854</v>
      </c>
      <c r="R27" s="304">
        <v>54</v>
      </c>
      <c r="S27" s="305" t="s">
        <v>855</v>
      </c>
      <c r="T27" s="303" t="s">
        <v>854</v>
      </c>
      <c r="U27" s="304">
        <v>135</v>
      </c>
      <c r="V27" s="306" t="s">
        <v>855</v>
      </c>
    </row>
    <row r="28" spans="1:22" x14ac:dyDescent="0.4">
      <c r="A28" s="444"/>
      <c r="B28" s="303" t="s">
        <v>856</v>
      </c>
      <c r="C28" s="304">
        <v>5</v>
      </c>
      <c r="D28" s="305" t="s">
        <v>855</v>
      </c>
      <c r="E28" s="303" t="s">
        <v>856</v>
      </c>
      <c r="F28" s="304">
        <v>6</v>
      </c>
      <c r="G28" s="305" t="s">
        <v>855</v>
      </c>
      <c r="H28" s="303" t="s">
        <v>856</v>
      </c>
      <c r="I28" s="304">
        <v>33</v>
      </c>
      <c r="J28" s="305" t="s">
        <v>855</v>
      </c>
      <c r="K28" s="303" t="s">
        <v>856</v>
      </c>
      <c r="L28" s="304">
        <v>7</v>
      </c>
      <c r="M28" s="305" t="s">
        <v>855</v>
      </c>
      <c r="N28" s="303" t="s">
        <v>856</v>
      </c>
      <c r="O28" s="304">
        <v>11</v>
      </c>
      <c r="P28" s="305" t="s">
        <v>855</v>
      </c>
      <c r="Q28" s="303" t="s">
        <v>856</v>
      </c>
      <c r="R28" s="304">
        <v>1</v>
      </c>
      <c r="S28" s="305" t="s">
        <v>855</v>
      </c>
      <c r="T28" s="303" t="s">
        <v>856</v>
      </c>
      <c r="U28" s="304">
        <v>9</v>
      </c>
      <c r="V28" s="306" t="s">
        <v>855</v>
      </c>
    </row>
    <row r="29" spans="1:22" ht="14.25" thickBot="1" x14ac:dyDescent="0.45">
      <c r="A29" s="445"/>
      <c r="B29" s="307" t="s">
        <v>857</v>
      </c>
      <c r="C29" s="304">
        <v>0.1</v>
      </c>
      <c r="D29" s="308" t="s">
        <v>355</v>
      </c>
      <c r="E29" s="307" t="s">
        <v>857</v>
      </c>
      <c r="F29" s="304">
        <v>0.3</v>
      </c>
      <c r="G29" s="308" t="s">
        <v>355</v>
      </c>
      <c r="H29" s="307" t="s">
        <v>857</v>
      </c>
      <c r="I29" s="304">
        <v>1</v>
      </c>
      <c r="J29" s="308" t="s">
        <v>355</v>
      </c>
      <c r="K29" s="307" t="s">
        <v>857</v>
      </c>
      <c r="L29" s="304">
        <v>0.3</v>
      </c>
      <c r="M29" s="308" t="s">
        <v>355</v>
      </c>
      <c r="N29" s="307" t="s">
        <v>857</v>
      </c>
      <c r="O29" s="304">
        <v>0.3</v>
      </c>
      <c r="P29" s="308" t="s">
        <v>355</v>
      </c>
      <c r="Q29" s="307" t="s">
        <v>857</v>
      </c>
      <c r="R29" s="304">
        <v>0.3</v>
      </c>
      <c r="S29" s="308" t="s">
        <v>355</v>
      </c>
      <c r="T29" s="307" t="s">
        <v>857</v>
      </c>
      <c r="U29" s="304">
        <v>0</v>
      </c>
      <c r="V29" s="309" t="s">
        <v>355</v>
      </c>
    </row>
    <row r="30" spans="1:22" ht="18" customHeight="1" x14ac:dyDescent="0.4">
      <c r="A30" s="443" t="s">
        <v>858</v>
      </c>
      <c r="B30" s="446" t="s">
        <v>293</v>
      </c>
      <c r="C30" s="447"/>
      <c r="D30" s="448"/>
      <c r="E30" s="449" t="s">
        <v>265</v>
      </c>
      <c r="F30" s="447"/>
      <c r="G30" s="448"/>
      <c r="H30" s="449" t="s">
        <v>296</v>
      </c>
      <c r="I30" s="447"/>
      <c r="J30" s="448"/>
      <c r="K30" s="449" t="s">
        <v>298</v>
      </c>
      <c r="L30" s="447"/>
      <c r="M30" s="448"/>
      <c r="N30" s="449" t="s">
        <v>300</v>
      </c>
      <c r="O30" s="447"/>
      <c r="P30" s="448"/>
      <c r="Q30" s="449" t="s">
        <v>301</v>
      </c>
      <c r="R30" s="447"/>
      <c r="S30" s="448"/>
      <c r="T30" s="449" t="s">
        <v>303</v>
      </c>
      <c r="U30" s="447"/>
      <c r="V30" s="450"/>
    </row>
    <row r="31" spans="1:22" x14ac:dyDescent="0.4">
      <c r="A31" s="444"/>
      <c r="B31" s="299" t="s">
        <v>849</v>
      </c>
      <c r="C31" s="300">
        <v>38</v>
      </c>
      <c r="D31" s="301" t="s">
        <v>850</v>
      </c>
      <c r="E31" s="299" t="s">
        <v>849</v>
      </c>
      <c r="F31" s="300">
        <v>35</v>
      </c>
      <c r="G31" s="301" t="s">
        <v>850</v>
      </c>
      <c r="H31" s="299" t="s">
        <v>849</v>
      </c>
      <c r="I31" s="300">
        <v>33</v>
      </c>
      <c r="J31" s="301" t="s">
        <v>850</v>
      </c>
      <c r="K31" s="299" t="s">
        <v>849</v>
      </c>
      <c r="L31" s="300">
        <v>33</v>
      </c>
      <c r="M31" s="301" t="s">
        <v>850</v>
      </c>
      <c r="N31" s="299" t="s">
        <v>849</v>
      </c>
      <c r="O31" s="300">
        <v>44</v>
      </c>
      <c r="P31" s="301" t="s">
        <v>850</v>
      </c>
      <c r="Q31" s="299" t="s">
        <v>849</v>
      </c>
      <c r="R31" s="300">
        <v>37</v>
      </c>
      <c r="S31" s="301" t="s">
        <v>850</v>
      </c>
      <c r="T31" s="299" t="s">
        <v>849</v>
      </c>
      <c r="U31" s="300">
        <v>70</v>
      </c>
      <c r="V31" s="302" t="s">
        <v>850</v>
      </c>
    </row>
    <row r="32" spans="1:22" x14ac:dyDescent="0.4">
      <c r="A32" s="444"/>
      <c r="B32" s="303" t="s">
        <v>851</v>
      </c>
      <c r="C32" s="304">
        <v>1.4</v>
      </c>
      <c r="D32" s="305" t="s">
        <v>355</v>
      </c>
      <c r="E32" s="303" t="s">
        <v>851</v>
      </c>
      <c r="F32" s="304">
        <v>0.7</v>
      </c>
      <c r="G32" s="305" t="s">
        <v>355</v>
      </c>
      <c r="H32" s="303" t="s">
        <v>851</v>
      </c>
      <c r="I32" s="304">
        <v>1.5</v>
      </c>
      <c r="J32" s="305" t="s">
        <v>355</v>
      </c>
      <c r="K32" s="303" t="s">
        <v>851</v>
      </c>
      <c r="L32" s="304">
        <v>1.3</v>
      </c>
      <c r="M32" s="305" t="s">
        <v>355</v>
      </c>
      <c r="N32" s="303" t="s">
        <v>851</v>
      </c>
      <c r="O32" s="304">
        <v>1.6</v>
      </c>
      <c r="P32" s="305" t="s">
        <v>355</v>
      </c>
      <c r="Q32" s="303" t="s">
        <v>851</v>
      </c>
      <c r="R32" s="304">
        <v>1.8</v>
      </c>
      <c r="S32" s="305" t="s">
        <v>355</v>
      </c>
      <c r="T32" s="303" t="s">
        <v>851</v>
      </c>
      <c r="U32" s="304">
        <v>2.7</v>
      </c>
      <c r="V32" s="306" t="s">
        <v>355</v>
      </c>
    </row>
    <row r="33" spans="1:22" x14ac:dyDescent="0.4">
      <c r="A33" s="444"/>
      <c r="B33" s="303" t="s">
        <v>852</v>
      </c>
      <c r="C33" s="304">
        <v>2.1</v>
      </c>
      <c r="D33" s="305" t="s">
        <v>355</v>
      </c>
      <c r="E33" s="303" t="s">
        <v>852</v>
      </c>
      <c r="F33" s="304">
        <v>1</v>
      </c>
      <c r="G33" s="305" t="s">
        <v>355</v>
      </c>
      <c r="H33" s="303" t="s">
        <v>852</v>
      </c>
      <c r="I33" s="304">
        <v>1</v>
      </c>
      <c r="J33" s="305" t="s">
        <v>355</v>
      </c>
      <c r="K33" s="303" t="s">
        <v>852</v>
      </c>
      <c r="L33" s="304">
        <v>0</v>
      </c>
      <c r="M33" s="305" t="s">
        <v>355</v>
      </c>
      <c r="N33" s="303" t="s">
        <v>852</v>
      </c>
      <c r="O33" s="304">
        <v>0.5</v>
      </c>
      <c r="P33" s="305" t="s">
        <v>355</v>
      </c>
      <c r="Q33" s="303" t="s">
        <v>852</v>
      </c>
      <c r="R33" s="304">
        <v>0.3</v>
      </c>
      <c r="S33" s="305" t="s">
        <v>355</v>
      </c>
      <c r="T33" s="303" t="s">
        <v>852</v>
      </c>
      <c r="U33" s="304">
        <v>3</v>
      </c>
      <c r="V33" s="306" t="s">
        <v>355</v>
      </c>
    </row>
    <row r="34" spans="1:22" x14ac:dyDescent="0.4">
      <c r="A34" s="444"/>
      <c r="B34" s="303" t="s">
        <v>853</v>
      </c>
      <c r="C34" s="304">
        <v>3.2</v>
      </c>
      <c r="D34" s="305" t="s">
        <v>355</v>
      </c>
      <c r="E34" s="303" t="s">
        <v>853</v>
      </c>
      <c r="F34" s="304">
        <v>5.9</v>
      </c>
      <c r="G34" s="305" t="s">
        <v>355</v>
      </c>
      <c r="H34" s="303" t="s">
        <v>853</v>
      </c>
      <c r="I34" s="304">
        <v>4.2</v>
      </c>
      <c r="J34" s="305" t="s">
        <v>355</v>
      </c>
      <c r="K34" s="303" t="s">
        <v>853</v>
      </c>
      <c r="L34" s="304">
        <v>7.3</v>
      </c>
      <c r="M34" s="305" t="s">
        <v>355</v>
      </c>
      <c r="N34" s="303" t="s">
        <v>853</v>
      </c>
      <c r="O34" s="304">
        <v>8</v>
      </c>
      <c r="P34" s="305" t="s">
        <v>355</v>
      </c>
      <c r="Q34" s="303" t="s">
        <v>853</v>
      </c>
      <c r="R34" s="304">
        <v>7.2</v>
      </c>
      <c r="S34" s="305" t="s">
        <v>355</v>
      </c>
      <c r="T34" s="303" t="s">
        <v>853</v>
      </c>
      <c r="U34" s="304">
        <v>8.1</v>
      </c>
      <c r="V34" s="306" t="s">
        <v>355</v>
      </c>
    </row>
    <row r="35" spans="1:22" x14ac:dyDescent="0.4">
      <c r="A35" s="444"/>
      <c r="B35" s="303" t="s">
        <v>854</v>
      </c>
      <c r="C35" s="304">
        <v>0</v>
      </c>
      <c r="D35" s="305" t="s">
        <v>855</v>
      </c>
      <c r="E35" s="303" t="s">
        <v>854</v>
      </c>
      <c r="F35" s="304">
        <v>20</v>
      </c>
      <c r="G35" s="305" t="s">
        <v>855</v>
      </c>
      <c r="H35" s="303" t="s">
        <v>854</v>
      </c>
      <c r="I35" s="304">
        <v>94</v>
      </c>
      <c r="J35" s="305" t="s">
        <v>855</v>
      </c>
      <c r="K35" s="303" t="s">
        <v>854</v>
      </c>
      <c r="L35" s="304">
        <v>23</v>
      </c>
      <c r="M35" s="305" t="s">
        <v>855</v>
      </c>
      <c r="N35" s="303" t="s">
        <v>854</v>
      </c>
      <c r="O35" s="304">
        <v>11</v>
      </c>
      <c r="P35" s="305" t="s">
        <v>855</v>
      </c>
      <c r="Q35" s="303" t="s">
        <v>854</v>
      </c>
      <c r="R35" s="304">
        <v>26</v>
      </c>
      <c r="S35" s="305" t="s">
        <v>855</v>
      </c>
      <c r="T35" s="303" t="s">
        <v>854</v>
      </c>
      <c r="U35" s="304">
        <v>86</v>
      </c>
      <c r="V35" s="306" t="s">
        <v>855</v>
      </c>
    </row>
    <row r="36" spans="1:22" x14ac:dyDescent="0.4">
      <c r="A36" s="444"/>
      <c r="B36" s="303" t="s">
        <v>856</v>
      </c>
      <c r="C36" s="304">
        <v>0</v>
      </c>
      <c r="D36" s="305" t="s">
        <v>855</v>
      </c>
      <c r="E36" s="303" t="s">
        <v>856</v>
      </c>
      <c r="F36" s="304">
        <v>8</v>
      </c>
      <c r="G36" s="305" t="s">
        <v>855</v>
      </c>
      <c r="H36" s="303" t="s">
        <v>856</v>
      </c>
      <c r="I36" s="304">
        <v>24</v>
      </c>
      <c r="J36" s="305" t="s">
        <v>855</v>
      </c>
      <c r="K36" s="303" t="s">
        <v>856</v>
      </c>
      <c r="L36" s="304">
        <v>11</v>
      </c>
      <c r="M36" s="305" t="s">
        <v>855</v>
      </c>
      <c r="N36" s="303" t="s">
        <v>856</v>
      </c>
      <c r="O36" s="304">
        <v>2</v>
      </c>
      <c r="P36" s="305" t="s">
        <v>855</v>
      </c>
      <c r="Q36" s="303" t="s">
        <v>856</v>
      </c>
      <c r="R36" s="304">
        <v>12</v>
      </c>
      <c r="S36" s="305" t="s">
        <v>855</v>
      </c>
      <c r="T36" s="303" t="s">
        <v>856</v>
      </c>
      <c r="U36" s="304">
        <v>11</v>
      </c>
      <c r="V36" s="306" t="s">
        <v>855</v>
      </c>
    </row>
    <row r="37" spans="1:22" ht="14.25" thickBot="1" x14ac:dyDescent="0.45">
      <c r="A37" s="445"/>
      <c r="B37" s="307" t="s">
        <v>857</v>
      </c>
      <c r="C37" s="304">
        <v>0.2</v>
      </c>
      <c r="D37" s="308" t="s">
        <v>355</v>
      </c>
      <c r="E37" s="307" t="s">
        <v>857</v>
      </c>
      <c r="F37" s="304">
        <v>0.6</v>
      </c>
      <c r="G37" s="308" t="s">
        <v>355</v>
      </c>
      <c r="H37" s="307" t="s">
        <v>857</v>
      </c>
      <c r="I37" s="304">
        <v>0.7</v>
      </c>
      <c r="J37" s="308" t="s">
        <v>355</v>
      </c>
      <c r="K37" s="307" t="s">
        <v>857</v>
      </c>
      <c r="L37" s="304">
        <v>0.9</v>
      </c>
      <c r="M37" s="308" t="s">
        <v>355</v>
      </c>
      <c r="N37" s="307" t="s">
        <v>857</v>
      </c>
      <c r="O37" s="304">
        <v>0.5</v>
      </c>
      <c r="P37" s="308" t="s">
        <v>355</v>
      </c>
      <c r="Q37" s="307" t="s">
        <v>857</v>
      </c>
      <c r="R37" s="304">
        <v>1</v>
      </c>
      <c r="S37" s="308" t="s">
        <v>355</v>
      </c>
      <c r="T37" s="307" t="s">
        <v>857</v>
      </c>
      <c r="U37" s="304">
        <v>0.4</v>
      </c>
      <c r="V37" s="309" t="s">
        <v>355</v>
      </c>
    </row>
    <row r="38" spans="1:22" ht="18" customHeight="1" thickBot="1" x14ac:dyDescent="0.45">
      <c r="A38" s="298"/>
      <c r="B38" s="451" t="s">
        <v>875</v>
      </c>
      <c r="C38" s="452"/>
      <c r="D38" s="453"/>
      <c r="E38" s="452" t="s">
        <v>876</v>
      </c>
      <c r="F38" s="452"/>
      <c r="G38" s="453"/>
      <c r="H38" s="452" t="s">
        <v>877</v>
      </c>
      <c r="I38" s="452"/>
      <c r="J38" s="453"/>
      <c r="K38" s="452" t="s">
        <v>878</v>
      </c>
      <c r="L38" s="452"/>
      <c r="M38" s="453"/>
      <c r="N38" s="452" t="s">
        <v>879</v>
      </c>
      <c r="O38" s="452"/>
      <c r="P38" s="453"/>
      <c r="Q38" s="452" t="s">
        <v>880</v>
      </c>
      <c r="R38" s="452"/>
      <c r="S38" s="453"/>
      <c r="T38" s="452" t="s">
        <v>881</v>
      </c>
      <c r="U38" s="452"/>
      <c r="V38" s="454"/>
    </row>
    <row r="39" spans="1:22" ht="18" customHeight="1" x14ac:dyDescent="0.4">
      <c r="A39" s="443" t="s">
        <v>848</v>
      </c>
      <c r="B39" s="446" t="s">
        <v>305</v>
      </c>
      <c r="C39" s="447"/>
      <c r="D39" s="448"/>
      <c r="E39" s="449" t="s">
        <v>307</v>
      </c>
      <c r="F39" s="447"/>
      <c r="G39" s="448"/>
      <c r="H39" s="449" t="s">
        <v>309</v>
      </c>
      <c r="I39" s="447"/>
      <c r="J39" s="448"/>
      <c r="K39" s="449" t="s">
        <v>311</v>
      </c>
      <c r="L39" s="447"/>
      <c r="M39" s="448"/>
      <c r="N39" s="449" t="s">
        <v>313</v>
      </c>
      <c r="O39" s="447"/>
      <c r="P39" s="448"/>
      <c r="Q39" s="449" t="s">
        <v>315</v>
      </c>
      <c r="R39" s="447"/>
      <c r="S39" s="448"/>
      <c r="T39" s="449" t="s">
        <v>317</v>
      </c>
      <c r="U39" s="447"/>
      <c r="V39" s="450"/>
    </row>
    <row r="40" spans="1:22" x14ac:dyDescent="0.4">
      <c r="A40" s="444"/>
      <c r="B40" s="299" t="s">
        <v>849</v>
      </c>
      <c r="C40" s="300">
        <v>34</v>
      </c>
      <c r="D40" s="301" t="s">
        <v>850</v>
      </c>
      <c r="E40" s="299" t="s">
        <v>849</v>
      </c>
      <c r="F40" s="300">
        <v>26</v>
      </c>
      <c r="G40" s="301" t="s">
        <v>850</v>
      </c>
      <c r="H40" s="299" t="s">
        <v>849</v>
      </c>
      <c r="I40" s="300">
        <v>44</v>
      </c>
      <c r="J40" s="301" t="s">
        <v>850</v>
      </c>
      <c r="K40" s="299" t="s">
        <v>849</v>
      </c>
      <c r="L40" s="300">
        <v>17</v>
      </c>
      <c r="M40" s="301" t="s">
        <v>850</v>
      </c>
      <c r="N40" s="299" t="s">
        <v>849</v>
      </c>
      <c r="O40" s="300">
        <v>15</v>
      </c>
      <c r="P40" s="301" t="s">
        <v>850</v>
      </c>
      <c r="Q40" s="299" t="s">
        <v>849</v>
      </c>
      <c r="R40" s="300">
        <v>20</v>
      </c>
      <c r="S40" s="301" t="s">
        <v>850</v>
      </c>
      <c r="T40" s="299" t="s">
        <v>849</v>
      </c>
      <c r="U40" s="300">
        <v>28</v>
      </c>
      <c r="V40" s="302" t="s">
        <v>850</v>
      </c>
    </row>
    <row r="41" spans="1:22" x14ac:dyDescent="0.4">
      <c r="A41" s="444"/>
      <c r="B41" s="303" t="s">
        <v>851</v>
      </c>
      <c r="C41" s="304">
        <v>0.5</v>
      </c>
      <c r="D41" s="305" t="s">
        <v>355</v>
      </c>
      <c r="E41" s="303" t="s">
        <v>851</v>
      </c>
      <c r="F41" s="304">
        <v>0.6</v>
      </c>
      <c r="G41" s="305" t="s">
        <v>355</v>
      </c>
      <c r="H41" s="303" t="s">
        <v>851</v>
      </c>
      <c r="I41" s="304">
        <v>4</v>
      </c>
      <c r="J41" s="305" t="s">
        <v>355</v>
      </c>
      <c r="K41" s="303" t="s">
        <v>851</v>
      </c>
      <c r="L41" s="304">
        <v>0.1</v>
      </c>
      <c r="M41" s="305" t="s">
        <v>355</v>
      </c>
      <c r="N41" s="303" t="s">
        <v>851</v>
      </c>
      <c r="O41" s="304">
        <v>0.7</v>
      </c>
      <c r="P41" s="305" t="s">
        <v>355</v>
      </c>
      <c r="Q41" s="303" t="s">
        <v>851</v>
      </c>
      <c r="R41" s="304">
        <v>0.7</v>
      </c>
      <c r="S41" s="305" t="s">
        <v>355</v>
      </c>
      <c r="T41" s="303" t="s">
        <v>851</v>
      </c>
      <c r="U41" s="304">
        <v>0.9</v>
      </c>
      <c r="V41" s="306" t="s">
        <v>355</v>
      </c>
    </row>
    <row r="42" spans="1:22" x14ac:dyDescent="0.4">
      <c r="A42" s="444"/>
      <c r="B42" s="303" t="s">
        <v>852</v>
      </c>
      <c r="C42" s="304">
        <v>1.4</v>
      </c>
      <c r="D42" s="305" t="s">
        <v>355</v>
      </c>
      <c r="E42" s="303" t="s">
        <v>852</v>
      </c>
      <c r="F42" s="304">
        <v>0.4</v>
      </c>
      <c r="G42" s="305" t="s">
        <v>355</v>
      </c>
      <c r="H42" s="303" t="s">
        <v>852</v>
      </c>
      <c r="I42" s="304">
        <v>1.4</v>
      </c>
      <c r="J42" s="305" t="s">
        <v>355</v>
      </c>
      <c r="K42" s="303" t="s">
        <v>852</v>
      </c>
      <c r="L42" s="304">
        <v>0</v>
      </c>
      <c r="M42" s="305" t="s">
        <v>355</v>
      </c>
      <c r="N42" s="303" t="s">
        <v>852</v>
      </c>
      <c r="O42" s="304">
        <v>0.8</v>
      </c>
      <c r="P42" s="305" t="s">
        <v>355</v>
      </c>
      <c r="Q42" s="303" t="s">
        <v>852</v>
      </c>
      <c r="R42" s="304">
        <v>0.6</v>
      </c>
      <c r="S42" s="305" t="s">
        <v>355</v>
      </c>
      <c r="T42" s="303" t="s">
        <v>852</v>
      </c>
      <c r="U42" s="304">
        <v>1.4</v>
      </c>
      <c r="V42" s="306" t="s">
        <v>355</v>
      </c>
    </row>
    <row r="43" spans="1:22" x14ac:dyDescent="0.4">
      <c r="A43" s="444"/>
      <c r="B43" s="303" t="s">
        <v>853</v>
      </c>
      <c r="C43" s="304">
        <v>4.9000000000000004</v>
      </c>
      <c r="D43" s="305" t="s">
        <v>355</v>
      </c>
      <c r="E43" s="303" t="s">
        <v>853</v>
      </c>
      <c r="F43" s="304">
        <v>5.4</v>
      </c>
      <c r="G43" s="305" t="s">
        <v>355</v>
      </c>
      <c r="H43" s="303" t="s">
        <v>853</v>
      </c>
      <c r="I43" s="304">
        <v>3.8</v>
      </c>
      <c r="J43" s="305" t="s">
        <v>355</v>
      </c>
      <c r="K43" s="303" t="s">
        <v>853</v>
      </c>
      <c r="L43" s="304">
        <v>4.0999999999999996</v>
      </c>
      <c r="M43" s="305" t="s">
        <v>355</v>
      </c>
      <c r="N43" s="303" t="s">
        <v>853</v>
      </c>
      <c r="O43" s="304">
        <v>1.4</v>
      </c>
      <c r="P43" s="305" t="s">
        <v>355</v>
      </c>
      <c r="Q43" s="303" t="s">
        <v>853</v>
      </c>
      <c r="R43" s="304">
        <v>3.3</v>
      </c>
      <c r="S43" s="305" t="s">
        <v>355</v>
      </c>
      <c r="T43" s="303" t="s">
        <v>853</v>
      </c>
      <c r="U43" s="304">
        <v>2.9</v>
      </c>
      <c r="V43" s="306" t="s">
        <v>355</v>
      </c>
    </row>
    <row r="44" spans="1:22" x14ac:dyDescent="0.4">
      <c r="A44" s="444"/>
      <c r="B44" s="303" t="s">
        <v>854</v>
      </c>
      <c r="C44" s="304">
        <v>98</v>
      </c>
      <c r="D44" s="305" t="s">
        <v>855</v>
      </c>
      <c r="E44" s="303" t="s">
        <v>854</v>
      </c>
      <c r="F44" s="304">
        <v>53</v>
      </c>
      <c r="G44" s="305" t="s">
        <v>855</v>
      </c>
      <c r="H44" s="303" t="s">
        <v>854</v>
      </c>
      <c r="I44" s="304">
        <v>36</v>
      </c>
      <c r="J44" s="305" t="s">
        <v>855</v>
      </c>
      <c r="K44" s="303" t="s">
        <v>854</v>
      </c>
      <c r="L44" s="304">
        <v>18</v>
      </c>
      <c r="M44" s="305" t="s">
        <v>855</v>
      </c>
      <c r="N44" s="303" t="s">
        <v>854</v>
      </c>
      <c r="O44" s="304">
        <v>60</v>
      </c>
      <c r="P44" s="305" t="s">
        <v>855</v>
      </c>
      <c r="Q44" s="303" t="s">
        <v>854</v>
      </c>
      <c r="R44" s="304">
        <v>73</v>
      </c>
      <c r="S44" s="305" t="s">
        <v>855</v>
      </c>
      <c r="T44" s="303" t="s">
        <v>854</v>
      </c>
      <c r="U44" s="304">
        <v>58</v>
      </c>
      <c r="V44" s="306" t="s">
        <v>855</v>
      </c>
    </row>
    <row r="45" spans="1:22" x14ac:dyDescent="0.4">
      <c r="A45" s="444"/>
      <c r="B45" s="303" t="s">
        <v>856</v>
      </c>
      <c r="C45" s="304">
        <v>1</v>
      </c>
      <c r="D45" s="305" t="s">
        <v>855</v>
      </c>
      <c r="E45" s="303" t="s">
        <v>856</v>
      </c>
      <c r="F45" s="304">
        <v>14</v>
      </c>
      <c r="G45" s="305" t="s">
        <v>855</v>
      </c>
      <c r="H45" s="303" t="s">
        <v>856</v>
      </c>
      <c r="I45" s="304">
        <v>16</v>
      </c>
      <c r="J45" s="305" t="s">
        <v>855</v>
      </c>
      <c r="K45" s="303" t="s">
        <v>856</v>
      </c>
      <c r="L45" s="304">
        <v>0</v>
      </c>
      <c r="M45" s="305" t="s">
        <v>855</v>
      </c>
      <c r="N45" s="303" t="s">
        <v>856</v>
      </c>
      <c r="O45" s="304">
        <v>11</v>
      </c>
      <c r="P45" s="305" t="s">
        <v>855</v>
      </c>
      <c r="Q45" s="303" t="s">
        <v>856</v>
      </c>
      <c r="R45" s="304">
        <v>8</v>
      </c>
      <c r="S45" s="305" t="s">
        <v>855</v>
      </c>
      <c r="T45" s="303" t="s">
        <v>856</v>
      </c>
      <c r="U45" s="304">
        <v>17</v>
      </c>
      <c r="V45" s="306" t="s">
        <v>855</v>
      </c>
    </row>
    <row r="46" spans="1:22" ht="14.25" thickBot="1" x14ac:dyDescent="0.45">
      <c r="A46" s="445"/>
      <c r="B46" s="307" t="s">
        <v>857</v>
      </c>
      <c r="C46" s="304">
        <v>0.3</v>
      </c>
      <c r="D46" s="308" t="s">
        <v>355</v>
      </c>
      <c r="E46" s="307" t="s">
        <v>857</v>
      </c>
      <c r="F46" s="304">
        <v>0.4</v>
      </c>
      <c r="G46" s="308" t="s">
        <v>355</v>
      </c>
      <c r="H46" s="307" t="s">
        <v>857</v>
      </c>
      <c r="I46" s="304">
        <v>0.7</v>
      </c>
      <c r="J46" s="308" t="s">
        <v>355</v>
      </c>
      <c r="K46" s="307" t="s">
        <v>857</v>
      </c>
      <c r="L46" s="304">
        <v>0</v>
      </c>
      <c r="M46" s="308" t="s">
        <v>355</v>
      </c>
      <c r="N46" s="307" t="s">
        <v>857</v>
      </c>
      <c r="O46" s="304">
        <v>0.2</v>
      </c>
      <c r="P46" s="308" t="s">
        <v>355</v>
      </c>
      <c r="Q46" s="307" t="s">
        <v>857</v>
      </c>
      <c r="R46" s="304">
        <v>0.2</v>
      </c>
      <c r="S46" s="308" t="s">
        <v>355</v>
      </c>
      <c r="T46" s="307" t="s">
        <v>857</v>
      </c>
      <c r="U46" s="304">
        <v>0.3</v>
      </c>
      <c r="V46" s="309" t="s">
        <v>355</v>
      </c>
    </row>
    <row r="47" spans="1:22" ht="18" customHeight="1" x14ac:dyDescent="0.4">
      <c r="A47" s="443" t="s">
        <v>858</v>
      </c>
      <c r="B47" s="446" t="s">
        <v>306</v>
      </c>
      <c r="C47" s="447"/>
      <c r="D47" s="448"/>
      <c r="E47" s="449" t="s">
        <v>308</v>
      </c>
      <c r="F47" s="447"/>
      <c r="G47" s="448"/>
      <c r="H47" s="449" t="s">
        <v>310</v>
      </c>
      <c r="I47" s="447"/>
      <c r="J47" s="448"/>
      <c r="K47" s="449" t="s">
        <v>312</v>
      </c>
      <c r="L47" s="447"/>
      <c r="M47" s="448"/>
      <c r="N47" s="449" t="s">
        <v>314</v>
      </c>
      <c r="O47" s="447"/>
      <c r="P47" s="448"/>
      <c r="Q47" s="449" t="s">
        <v>316</v>
      </c>
      <c r="R47" s="447"/>
      <c r="S47" s="448"/>
      <c r="T47" s="449" t="s">
        <v>318</v>
      </c>
      <c r="U47" s="447"/>
      <c r="V47" s="450"/>
    </row>
    <row r="48" spans="1:22" x14ac:dyDescent="0.4">
      <c r="A48" s="444"/>
      <c r="B48" s="299" t="s">
        <v>849</v>
      </c>
      <c r="C48" s="300">
        <v>52</v>
      </c>
      <c r="D48" s="301" t="s">
        <v>850</v>
      </c>
      <c r="E48" s="299" t="s">
        <v>849</v>
      </c>
      <c r="F48" s="300">
        <v>65</v>
      </c>
      <c r="G48" s="301" t="s">
        <v>850</v>
      </c>
      <c r="H48" s="299" t="s">
        <v>849</v>
      </c>
      <c r="I48" s="300">
        <v>17</v>
      </c>
      <c r="J48" s="301" t="s">
        <v>850</v>
      </c>
      <c r="K48" s="299" t="s">
        <v>849</v>
      </c>
      <c r="L48" s="300">
        <v>47</v>
      </c>
      <c r="M48" s="301" t="s">
        <v>850</v>
      </c>
      <c r="N48" s="299" t="s">
        <v>849</v>
      </c>
      <c r="O48" s="300">
        <v>60</v>
      </c>
      <c r="P48" s="301" t="s">
        <v>850</v>
      </c>
      <c r="Q48" s="299" t="s">
        <v>849</v>
      </c>
      <c r="R48" s="300">
        <v>22</v>
      </c>
      <c r="S48" s="301" t="s">
        <v>850</v>
      </c>
      <c r="T48" s="299" t="s">
        <v>849</v>
      </c>
      <c r="U48" s="300">
        <v>59</v>
      </c>
      <c r="V48" s="302" t="s">
        <v>850</v>
      </c>
    </row>
    <row r="49" spans="1:22" x14ac:dyDescent="0.4">
      <c r="A49" s="444"/>
      <c r="B49" s="303" t="s">
        <v>851</v>
      </c>
      <c r="C49" s="304">
        <v>3.9</v>
      </c>
      <c r="D49" s="305" t="s">
        <v>355</v>
      </c>
      <c r="E49" s="303" t="s">
        <v>851</v>
      </c>
      <c r="F49" s="304">
        <v>2.2999999999999998</v>
      </c>
      <c r="G49" s="305" t="s">
        <v>355</v>
      </c>
      <c r="H49" s="303" t="s">
        <v>851</v>
      </c>
      <c r="I49" s="304">
        <v>1.1000000000000001</v>
      </c>
      <c r="J49" s="305" t="s">
        <v>355</v>
      </c>
      <c r="K49" s="303" t="s">
        <v>851</v>
      </c>
      <c r="L49" s="304">
        <v>1.6</v>
      </c>
      <c r="M49" s="305" t="s">
        <v>355</v>
      </c>
      <c r="N49" s="303" t="s">
        <v>851</v>
      </c>
      <c r="O49" s="304">
        <v>2.8</v>
      </c>
      <c r="P49" s="305" t="s">
        <v>355</v>
      </c>
      <c r="Q49" s="303" t="s">
        <v>851</v>
      </c>
      <c r="R49" s="304">
        <v>0.3</v>
      </c>
      <c r="S49" s="305" t="s">
        <v>355</v>
      </c>
      <c r="T49" s="303" t="s">
        <v>851</v>
      </c>
      <c r="U49" s="304">
        <v>0.8</v>
      </c>
      <c r="V49" s="306" t="s">
        <v>355</v>
      </c>
    </row>
    <row r="50" spans="1:22" x14ac:dyDescent="0.4">
      <c r="A50" s="444"/>
      <c r="B50" s="303" t="s">
        <v>852</v>
      </c>
      <c r="C50" s="304">
        <v>2.5</v>
      </c>
      <c r="D50" s="305" t="s">
        <v>355</v>
      </c>
      <c r="E50" s="303" t="s">
        <v>852</v>
      </c>
      <c r="F50" s="304">
        <v>3.8</v>
      </c>
      <c r="G50" s="305" t="s">
        <v>355</v>
      </c>
      <c r="H50" s="303" t="s">
        <v>852</v>
      </c>
      <c r="I50" s="304">
        <v>0.5</v>
      </c>
      <c r="J50" s="305" t="s">
        <v>355</v>
      </c>
      <c r="K50" s="303" t="s">
        <v>852</v>
      </c>
      <c r="L50" s="304">
        <v>0.7</v>
      </c>
      <c r="M50" s="305" t="s">
        <v>355</v>
      </c>
      <c r="N50" s="303" t="s">
        <v>852</v>
      </c>
      <c r="O50" s="304">
        <v>2.6</v>
      </c>
      <c r="P50" s="305" t="s">
        <v>355</v>
      </c>
      <c r="Q50" s="303" t="s">
        <v>852</v>
      </c>
      <c r="R50" s="304">
        <v>1.4</v>
      </c>
      <c r="S50" s="305" t="s">
        <v>355</v>
      </c>
      <c r="T50" s="303" t="s">
        <v>852</v>
      </c>
      <c r="U50" s="304">
        <v>3.2</v>
      </c>
      <c r="V50" s="306" t="s">
        <v>355</v>
      </c>
    </row>
    <row r="51" spans="1:22" x14ac:dyDescent="0.4">
      <c r="A51" s="444"/>
      <c r="B51" s="303" t="s">
        <v>853</v>
      </c>
      <c r="C51" s="304">
        <v>2.1</v>
      </c>
      <c r="D51" s="305" t="s">
        <v>355</v>
      </c>
      <c r="E51" s="303" t="s">
        <v>853</v>
      </c>
      <c r="F51" s="304">
        <v>5.2</v>
      </c>
      <c r="G51" s="305" t="s">
        <v>355</v>
      </c>
      <c r="H51" s="303" t="s">
        <v>853</v>
      </c>
      <c r="I51" s="304">
        <v>2.2000000000000002</v>
      </c>
      <c r="J51" s="305" t="s">
        <v>355</v>
      </c>
      <c r="K51" s="303" t="s">
        <v>853</v>
      </c>
      <c r="L51" s="304">
        <v>8.3000000000000007</v>
      </c>
      <c r="M51" s="305" t="s">
        <v>355</v>
      </c>
      <c r="N51" s="303" t="s">
        <v>853</v>
      </c>
      <c r="O51" s="304">
        <v>6.6</v>
      </c>
      <c r="P51" s="305" t="s">
        <v>355</v>
      </c>
      <c r="Q51" s="303" t="s">
        <v>853</v>
      </c>
      <c r="R51" s="304">
        <v>2.2999999999999998</v>
      </c>
      <c r="S51" s="305" t="s">
        <v>355</v>
      </c>
      <c r="T51" s="303" t="s">
        <v>853</v>
      </c>
      <c r="U51" s="304">
        <v>6.5</v>
      </c>
      <c r="V51" s="306" t="s">
        <v>355</v>
      </c>
    </row>
    <row r="52" spans="1:22" x14ac:dyDescent="0.4">
      <c r="A52" s="444"/>
      <c r="B52" s="303" t="s">
        <v>854</v>
      </c>
      <c r="C52" s="304">
        <v>20</v>
      </c>
      <c r="D52" s="305" t="s">
        <v>855</v>
      </c>
      <c r="E52" s="303" t="s">
        <v>854</v>
      </c>
      <c r="F52" s="304">
        <v>0</v>
      </c>
      <c r="G52" s="305" t="s">
        <v>855</v>
      </c>
      <c r="H52" s="303" t="s">
        <v>854</v>
      </c>
      <c r="I52" s="304">
        <v>55</v>
      </c>
      <c r="J52" s="305" t="s">
        <v>855</v>
      </c>
      <c r="K52" s="303" t="s">
        <v>854</v>
      </c>
      <c r="L52" s="304">
        <v>11</v>
      </c>
      <c r="M52" s="305" t="s">
        <v>855</v>
      </c>
      <c r="N52" s="303" t="s">
        <v>854</v>
      </c>
      <c r="O52" s="304">
        <v>83</v>
      </c>
      <c r="P52" s="305" t="s">
        <v>855</v>
      </c>
      <c r="Q52" s="303" t="s">
        <v>854</v>
      </c>
      <c r="R52" s="304">
        <v>58</v>
      </c>
      <c r="S52" s="305" t="s">
        <v>855</v>
      </c>
      <c r="T52" s="303" t="s">
        <v>854</v>
      </c>
      <c r="U52" s="304">
        <v>0</v>
      </c>
      <c r="V52" s="306" t="s">
        <v>855</v>
      </c>
    </row>
    <row r="53" spans="1:22" x14ac:dyDescent="0.4">
      <c r="A53" s="444"/>
      <c r="B53" s="303" t="s">
        <v>856</v>
      </c>
      <c r="C53" s="304">
        <v>47</v>
      </c>
      <c r="D53" s="305" t="s">
        <v>855</v>
      </c>
      <c r="E53" s="303" t="s">
        <v>856</v>
      </c>
      <c r="F53" s="304">
        <v>0</v>
      </c>
      <c r="G53" s="305" t="s">
        <v>855</v>
      </c>
      <c r="H53" s="303" t="s">
        <v>856</v>
      </c>
      <c r="I53" s="304">
        <v>22</v>
      </c>
      <c r="J53" s="305" t="s">
        <v>855</v>
      </c>
      <c r="K53" s="303" t="s">
        <v>856</v>
      </c>
      <c r="L53" s="304">
        <v>3</v>
      </c>
      <c r="M53" s="305" t="s">
        <v>855</v>
      </c>
      <c r="N53" s="303" t="s">
        <v>856</v>
      </c>
      <c r="O53" s="304">
        <v>9</v>
      </c>
      <c r="P53" s="305" t="s">
        <v>855</v>
      </c>
      <c r="Q53" s="303" t="s">
        <v>856</v>
      </c>
      <c r="R53" s="304">
        <v>5</v>
      </c>
      <c r="S53" s="305" t="s">
        <v>855</v>
      </c>
      <c r="T53" s="303" t="s">
        <v>856</v>
      </c>
      <c r="U53" s="304">
        <v>0</v>
      </c>
      <c r="V53" s="306" t="s">
        <v>855</v>
      </c>
    </row>
    <row r="54" spans="1:22" ht="14.25" thickBot="1" x14ac:dyDescent="0.45">
      <c r="A54" s="445"/>
      <c r="B54" s="307" t="s">
        <v>857</v>
      </c>
      <c r="C54" s="304">
        <v>0.4</v>
      </c>
      <c r="D54" s="308" t="s">
        <v>355</v>
      </c>
      <c r="E54" s="307" t="s">
        <v>857</v>
      </c>
      <c r="F54" s="304">
        <v>0.3</v>
      </c>
      <c r="G54" s="308" t="s">
        <v>355</v>
      </c>
      <c r="H54" s="307" t="s">
        <v>857</v>
      </c>
      <c r="I54" s="304">
        <v>0.3</v>
      </c>
      <c r="J54" s="308" t="s">
        <v>355</v>
      </c>
      <c r="K54" s="307" t="s">
        <v>857</v>
      </c>
      <c r="L54" s="304">
        <v>0.6</v>
      </c>
      <c r="M54" s="308" t="s">
        <v>355</v>
      </c>
      <c r="N54" s="307" t="s">
        <v>857</v>
      </c>
      <c r="O54" s="304">
        <v>0.4</v>
      </c>
      <c r="P54" s="308" t="s">
        <v>355</v>
      </c>
      <c r="Q54" s="307" t="s">
        <v>857</v>
      </c>
      <c r="R54" s="304">
        <v>0.2</v>
      </c>
      <c r="S54" s="308" t="s">
        <v>355</v>
      </c>
      <c r="T54" s="307" t="s">
        <v>857</v>
      </c>
      <c r="U54" s="304">
        <v>0.2</v>
      </c>
      <c r="V54" s="309" t="s">
        <v>355</v>
      </c>
    </row>
    <row r="55" spans="1:22" ht="18" customHeight="1" thickBot="1" x14ac:dyDescent="0.45">
      <c r="A55" s="298"/>
      <c r="B55" s="451" t="s">
        <v>882</v>
      </c>
      <c r="C55" s="452"/>
      <c r="D55" s="453"/>
      <c r="E55" s="452" t="s">
        <v>883</v>
      </c>
      <c r="F55" s="452"/>
      <c r="G55" s="453"/>
      <c r="H55" s="452" t="s">
        <v>884</v>
      </c>
      <c r="I55" s="452"/>
      <c r="J55" s="453"/>
      <c r="K55" s="452" t="s">
        <v>885</v>
      </c>
      <c r="L55" s="452"/>
      <c r="M55" s="453"/>
      <c r="N55" s="452" t="s">
        <v>886</v>
      </c>
      <c r="O55" s="452"/>
      <c r="P55" s="453"/>
      <c r="Q55" s="452" t="s">
        <v>887</v>
      </c>
      <c r="R55" s="452"/>
      <c r="S55" s="453"/>
      <c r="T55" s="452" t="s">
        <v>888</v>
      </c>
      <c r="U55" s="452"/>
      <c r="V55" s="454"/>
    </row>
    <row r="56" spans="1:22" ht="18" customHeight="1" x14ac:dyDescent="0.4">
      <c r="A56" s="443" t="s">
        <v>848</v>
      </c>
      <c r="B56" s="446" t="s">
        <v>319</v>
      </c>
      <c r="C56" s="447"/>
      <c r="D56" s="448"/>
      <c r="E56" s="449" t="s">
        <v>321</v>
      </c>
      <c r="F56" s="447"/>
      <c r="G56" s="448"/>
      <c r="H56" s="449" t="s">
        <v>323</v>
      </c>
      <c r="I56" s="447"/>
      <c r="J56" s="448"/>
      <c r="K56" s="449" t="s">
        <v>325</v>
      </c>
      <c r="L56" s="447"/>
      <c r="M56" s="448"/>
      <c r="N56" s="449" t="s">
        <v>327</v>
      </c>
      <c r="O56" s="447"/>
      <c r="P56" s="448"/>
      <c r="Q56" s="449" t="s">
        <v>329</v>
      </c>
      <c r="R56" s="447"/>
      <c r="S56" s="448"/>
      <c r="T56" s="449" t="s">
        <v>331</v>
      </c>
      <c r="U56" s="447"/>
      <c r="V56" s="450"/>
    </row>
    <row r="57" spans="1:22" x14ac:dyDescent="0.4">
      <c r="A57" s="444"/>
      <c r="B57" s="299" t="s">
        <v>849</v>
      </c>
      <c r="C57" s="300">
        <v>23</v>
      </c>
      <c r="D57" s="301" t="s">
        <v>850</v>
      </c>
      <c r="E57" s="299" t="s">
        <v>849</v>
      </c>
      <c r="F57" s="300">
        <v>51</v>
      </c>
      <c r="G57" s="301" t="s">
        <v>850</v>
      </c>
      <c r="H57" s="299" t="s">
        <v>849</v>
      </c>
      <c r="I57" s="300">
        <v>6</v>
      </c>
      <c r="J57" s="301" t="s">
        <v>850</v>
      </c>
      <c r="K57" s="299" t="s">
        <v>849</v>
      </c>
      <c r="L57" s="300">
        <v>12</v>
      </c>
      <c r="M57" s="301" t="s">
        <v>850</v>
      </c>
      <c r="N57" s="299" t="s">
        <v>849</v>
      </c>
      <c r="O57" s="300">
        <v>57</v>
      </c>
      <c r="P57" s="301" t="s">
        <v>850</v>
      </c>
      <c r="Q57" s="299" t="s">
        <v>849</v>
      </c>
      <c r="R57" s="300">
        <v>77</v>
      </c>
      <c r="S57" s="301" t="s">
        <v>850</v>
      </c>
      <c r="T57" s="299" t="s">
        <v>849</v>
      </c>
      <c r="U57" s="300">
        <v>10</v>
      </c>
      <c r="V57" s="302" t="s">
        <v>850</v>
      </c>
    </row>
    <row r="58" spans="1:22" x14ac:dyDescent="0.4">
      <c r="A58" s="444"/>
      <c r="B58" s="303" t="s">
        <v>851</v>
      </c>
      <c r="C58" s="304">
        <v>1.1000000000000001</v>
      </c>
      <c r="D58" s="305" t="s">
        <v>355</v>
      </c>
      <c r="E58" s="303" t="s">
        <v>851</v>
      </c>
      <c r="F58" s="304">
        <v>1.8</v>
      </c>
      <c r="G58" s="305" t="s">
        <v>355</v>
      </c>
      <c r="H58" s="303" t="s">
        <v>851</v>
      </c>
      <c r="I58" s="304">
        <v>0.3</v>
      </c>
      <c r="J58" s="305" t="s">
        <v>355</v>
      </c>
      <c r="K58" s="303" t="s">
        <v>851</v>
      </c>
      <c r="L58" s="304">
        <v>0.7</v>
      </c>
      <c r="M58" s="305" t="s">
        <v>355</v>
      </c>
      <c r="N58" s="303" t="s">
        <v>851</v>
      </c>
      <c r="O58" s="304">
        <v>2.7</v>
      </c>
      <c r="P58" s="305" t="s">
        <v>355</v>
      </c>
      <c r="Q58" s="303" t="s">
        <v>851</v>
      </c>
      <c r="R58" s="304">
        <v>0.9</v>
      </c>
      <c r="S58" s="305" t="s">
        <v>355</v>
      </c>
      <c r="T58" s="303" t="s">
        <v>851</v>
      </c>
      <c r="U58" s="304">
        <v>0.5</v>
      </c>
      <c r="V58" s="306" t="s">
        <v>355</v>
      </c>
    </row>
    <row r="59" spans="1:22" x14ac:dyDescent="0.4">
      <c r="A59" s="444"/>
      <c r="B59" s="303" t="s">
        <v>852</v>
      </c>
      <c r="C59" s="304">
        <v>0.1</v>
      </c>
      <c r="D59" s="305" t="s">
        <v>355</v>
      </c>
      <c r="E59" s="303" t="s">
        <v>852</v>
      </c>
      <c r="F59" s="304">
        <v>4</v>
      </c>
      <c r="G59" s="305" t="s">
        <v>355</v>
      </c>
      <c r="H59" s="303" t="s">
        <v>852</v>
      </c>
      <c r="I59" s="304">
        <v>0</v>
      </c>
      <c r="J59" s="305" t="s">
        <v>355</v>
      </c>
      <c r="K59" s="303" t="s">
        <v>852</v>
      </c>
      <c r="L59" s="304">
        <v>0.3</v>
      </c>
      <c r="M59" s="305" t="s">
        <v>355</v>
      </c>
      <c r="N59" s="303" t="s">
        <v>852</v>
      </c>
      <c r="O59" s="304">
        <v>2.2000000000000002</v>
      </c>
      <c r="P59" s="305" t="s">
        <v>355</v>
      </c>
      <c r="Q59" s="303" t="s">
        <v>852</v>
      </c>
      <c r="R59" s="304">
        <v>0.1</v>
      </c>
      <c r="S59" s="305" t="s">
        <v>355</v>
      </c>
      <c r="T59" s="303" t="s">
        <v>852</v>
      </c>
      <c r="U59" s="304">
        <v>0.1</v>
      </c>
      <c r="V59" s="306" t="s">
        <v>355</v>
      </c>
    </row>
    <row r="60" spans="1:22" x14ac:dyDescent="0.4">
      <c r="A60" s="444"/>
      <c r="B60" s="303" t="s">
        <v>853</v>
      </c>
      <c r="C60" s="304">
        <v>4.8</v>
      </c>
      <c r="D60" s="305" t="s">
        <v>355</v>
      </c>
      <c r="E60" s="303" t="s">
        <v>853</v>
      </c>
      <c r="F60" s="304">
        <v>2.4</v>
      </c>
      <c r="G60" s="305" t="s">
        <v>355</v>
      </c>
      <c r="H60" s="303" t="s">
        <v>853</v>
      </c>
      <c r="I60" s="304">
        <v>1.6</v>
      </c>
      <c r="J60" s="305" t="s">
        <v>355</v>
      </c>
      <c r="K60" s="303" t="s">
        <v>853</v>
      </c>
      <c r="L60" s="304">
        <v>2</v>
      </c>
      <c r="M60" s="305" t="s">
        <v>355</v>
      </c>
      <c r="N60" s="303" t="s">
        <v>853</v>
      </c>
      <c r="O60" s="304">
        <v>8.9</v>
      </c>
      <c r="P60" s="305" t="s">
        <v>355</v>
      </c>
      <c r="Q60" s="303" t="s">
        <v>853</v>
      </c>
      <c r="R60" s="304">
        <v>18.100000000000001</v>
      </c>
      <c r="S60" s="305" t="s">
        <v>355</v>
      </c>
      <c r="T60" s="303" t="s">
        <v>853</v>
      </c>
      <c r="U60" s="304">
        <v>1.8</v>
      </c>
      <c r="V60" s="306" t="s">
        <v>355</v>
      </c>
    </row>
    <row r="61" spans="1:22" x14ac:dyDescent="0.4">
      <c r="A61" s="444"/>
      <c r="B61" s="303" t="s">
        <v>854</v>
      </c>
      <c r="C61" s="304">
        <v>69</v>
      </c>
      <c r="D61" s="305" t="s">
        <v>855</v>
      </c>
      <c r="E61" s="303" t="s">
        <v>854</v>
      </c>
      <c r="F61" s="304">
        <v>44</v>
      </c>
      <c r="G61" s="305" t="s">
        <v>855</v>
      </c>
      <c r="H61" s="303" t="s">
        <v>854</v>
      </c>
      <c r="I61" s="304">
        <v>88</v>
      </c>
      <c r="J61" s="305" t="s">
        <v>855</v>
      </c>
      <c r="K61" s="303" t="s">
        <v>854</v>
      </c>
      <c r="L61" s="304">
        <v>34</v>
      </c>
      <c r="M61" s="305" t="s">
        <v>855</v>
      </c>
      <c r="N61" s="303" t="s">
        <v>854</v>
      </c>
      <c r="O61" s="304">
        <v>329</v>
      </c>
      <c r="P61" s="305" t="s">
        <v>855</v>
      </c>
      <c r="Q61" s="303" t="s">
        <v>854</v>
      </c>
      <c r="R61" s="304">
        <v>0</v>
      </c>
      <c r="S61" s="305" t="s">
        <v>855</v>
      </c>
      <c r="T61" s="303" t="s">
        <v>854</v>
      </c>
      <c r="U61" s="304">
        <v>41</v>
      </c>
      <c r="V61" s="306" t="s">
        <v>855</v>
      </c>
    </row>
    <row r="62" spans="1:22" x14ac:dyDescent="0.4">
      <c r="A62" s="444"/>
      <c r="B62" s="303" t="s">
        <v>856</v>
      </c>
      <c r="C62" s="304">
        <v>4</v>
      </c>
      <c r="D62" s="305" t="s">
        <v>855</v>
      </c>
      <c r="E62" s="303" t="s">
        <v>856</v>
      </c>
      <c r="F62" s="304">
        <v>10</v>
      </c>
      <c r="G62" s="305" t="s">
        <v>855</v>
      </c>
      <c r="H62" s="303" t="s">
        <v>856</v>
      </c>
      <c r="I62" s="304">
        <v>15</v>
      </c>
      <c r="J62" s="305" t="s">
        <v>855</v>
      </c>
      <c r="K62" s="303" t="s">
        <v>856</v>
      </c>
      <c r="L62" s="304">
        <v>4</v>
      </c>
      <c r="M62" s="305" t="s">
        <v>855</v>
      </c>
      <c r="N62" s="303" t="s">
        <v>856</v>
      </c>
      <c r="O62" s="304">
        <v>38</v>
      </c>
      <c r="P62" s="305" t="s">
        <v>855</v>
      </c>
      <c r="Q62" s="303" t="s">
        <v>856</v>
      </c>
      <c r="R62" s="304">
        <v>0</v>
      </c>
      <c r="S62" s="305" t="s">
        <v>855</v>
      </c>
      <c r="T62" s="303" t="s">
        <v>856</v>
      </c>
      <c r="U62" s="304">
        <v>14</v>
      </c>
      <c r="V62" s="306" t="s">
        <v>855</v>
      </c>
    </row>
    <row r="63" spans="1:22" ht="14.25" thickBot="1" x14ac:dyDescent="0.45">
      <c r="A63" s="445"/>
      <c r="B63" s="307" t="s">
        <v>857</v>
      </c>
      <c r="C63" s="304">
        <v>0.3</v>
      </c>
      <c r="D63" s="308" t="s">
        <v>355</v>
      </c>
      <c r="E63" s="307" t="s">
        <v>857</v>
      </c>
      <c r="F63" s="304">
        <v>0.3</v>
      </c>
      <c r="G63" s="308" t="s">
        <v>355</v>
      </c>
      <c r="H63" s="307" t="s">
        <v>857</v>
      </c>
      <c r="I63" s="304">
        <v>0.2</v>
      </c>
      <c r="J63" s="308" t="s">
        <v>355</v>
      </c>
      <c r="K63" s="307" t="s">
        <v>857</v>
      </c>
      <c r="L63" s="304">
        <v>0.4</v>
      </c>
      <c r="M63" s="308" t="s">
        <v>355</v>
      </c>
      <c r="N63" s="307" t="s">
        <v>857</v>
      </c>
      <c r="O63" s="304">
        <v>1.1000000000000001</v>
      </c>
      <c r="P63" s="308" t="s">
        <v>355</v>
      </c>
      <c r="Q63" s="307" t="s">
        <v>857</v>
      </c>
      <c r="R63" s="304">
        <v>0.1</v>
      </c>
      <c r="S63" s="308" t="s">
        <v>355</v>
      </c>
      <c r="T63" s="307" t="s">
        <v>857</v>
      </c>
      <c r="U63" s="304">
        <v>0.2</v>
      </c>
      <c r="V63" s="309" t="s">
        <v>355</v>
      </c>
    </row>
    <row r="64" spans="1:22" ht="18" customHeight="1" x14ac:dyDescent="0.4">
      <c r="A64" s="443" t="s">
        <v>858</v>
      </c>
      <c r="B64" s="446" t="s">
        <v>320</v>
      </c>
      <c r="C64" s="447"/>
      <c r="D64" s="448"/>
      <c r="E64" s="449" t="s">
        <v>322</v>
      </c>
      <c r="F64" s="447"/>
      <c r="G64" s="448"/>
      <c r="H64" s="449" t="s">
        <v>324</v>
      </c>
      <c r="I64" s="447"/>
      <c r="J64" s="448"/>
      <c r="K64" s="449" t="s">
        <v>326</v>
      </c>
      <c r="L64" s="447"/>
      <c r="M64" s="448"/>
      <c r="N64" s="449" t="s">
        <v>328</v>
      </c>
      <c r="O64" s="447"/>
      <c r="P64" s="448"/>
      <c r="Q64" s="449" t="s">
        <v>330</v>
      </c>
      <c r="R64" s="447"/>
      <c r="S64" s="448"/>
      <c r="T64" s="449" t="s">
        <v>332</v>
      </c>
      <c r="U64" s="447"/>
      <c r="V64" s="450"/>
    </row>
    <row r="65" spans="1:22" x14ac:dyDescent="0.4">
      <c r="A65" s="444"/>
      <c r="B65" s="299" t="s">
        <v>849</v>
      </c>
      <c r="C65" s="300">
        <v>46</v>
      </c>
      <c r="D65" s="301" t="s">
        <v>850</v>
      </c>
      <c r="E65" s="299" t="s">
        <v>849</v>
      </c>
      <c r="F65" s="300">
        <v>37</v>
      </c>
      <c r="G65" s="301" t="s">
        <v>850</v>
      </c>
      <c r="H65" s="299" t="s">
        <v>849</v>
      </c>
      <c r="I65" s="300">
        <v>33</v>
      </c>
      <c r="J65" s="301" t="s">
        <v>850</v>
      </c>
      <c r="K65" s="299" t="s">
        <v>849</v>
      </c>
      <c r="L65" s="300">
        <v>13</v>
      </c>
      <c r="M65" s="301" t="s">
        <v>850</v>
      </c>
      <c r="N65" s="299" t="s">
        <v>849</v>
      </c>
      <c r="O65" s="300">
        <v>24</v>
      </c>
      <c r="P65" s="301" t="s">
        <v>850</v>
      </c>
      <c r="Q65" s="299" t="s">
        <v>849</v>
      </c>
      <c r="R65" s="300">
        <v>45</v>
      </c>
      <c r="S65" s="301" t="s">
        <v>850</v>
      </c>
      <c r="T65" s="299" t="s">
        <v>849</v>
      </c>
      <c r="U65" s="300">
        <v>13</v>
      </c>
      <c r="V65" s="302" t="s">
        <v>850</v>
      </c>
    </row>
    <row r="66" spans="1:22" x14ac:dyDescent="0.4">
      <c r="A66" s="444"/>
      <c r="B66" s="303" t="s">
        <v>851</v>
      </c>
      <c r="C66" s="304">
        <v>2</v>
      </c>
      <c r="D66" s="305" t="s">
        <v>355</v>
      </c>
      <c r="E66" s="303" t="s">
        <v>851</v>
      </c>
      <c r="F66" s="304">
        <v>1.6</v>
      </c>
      <c r="G66" s="305" t="s">
        <v>355</v>
      </c>
      <c r="H66" s="303" t="s">
        <v>851</v>
      </c>
      <c r="I66" s="304">
        <v>0.8</v>
      </c>
      <c r="J66" s="305" t="s">
        <v>355</v>
      </c>
      <c r="K66" s="303" t="s">
        <v>851</v>
      </c>
      <c r="L66" s="304">
        <v>0.2</v>
      </c>
      <c r="M66" s="305" t="s">
        <v>355</v>
      </c>
      <c r="N66" s="303" t="s">
        <v>851</v>
      </c>
      <c r="O66" s="304">
        <v>0.5</v>
      </c>
      <c r="P66" s="305" t="s">
        <v>355</v>
      </c>
      <c r="Q66" s="303" t="s">
        <v>851</v>
      </c>
      <c r="R66" s="304">
        <v>2.2000000000000002</v>
      </c>
      <c r="S66" s="305" t="s">
        <v>355</v>
      </c>
      <c r="T66" s="303" t="s">
        <v>851</v>
      </c>
      <c r="U66" s="304">
        <v>1.2</v>
      </c>
      <c r="V66" s="306" t="s">
        <v>355</v>
      </c>
    </row>
    <row r="67" spans="1:22" x14ac:dyDescent="0.4">
      <c r="A67" s="444"/>
      <c r="B67" s="303" t="s">
        <v>852</v>
      </c>
      <c r="C67" s="304">
        <v>0.4</v>
      </c>
      <c r="D67" s="305" t="s">
        <v>355</v>
      </c>
      <c r="E67" s="303" t="s">
        <v>852</v>
      </c>
      <c r="F67" s="304">
        <v>1.8</v>
      </c>
      <c r="G67" s="305" t="s">
        <v>355</v>
      </c>
      <c r="H67" s="303" t="s">
        <v>852</v>
      </c>
      <c r="I67" s="304">
        <v>0.5</v>
      </c>
      <c r="J67" s="305" t="s">
        <v>355</v>
      </c>
      <c r="K67" s="303" t="s">
        <v>852</v>
      </c>
      <c r="L67" s="304">
        <v>0.2</v>
      </c>
      <c r="M67" s="305" t="s">
        <v>355</v>
      </c>
      <c r="N67" s="303" t="s">
        <v>852</v>
      </c>
      <c r="O67" s="304">
        <v>0.2</v>
      </c>
      <c r="P67" s="305" t="s">
        <v>355</v>
      </c>
      <c r="Q67" s="303" t="s">
        <v>852</v>
      </c>
      <c r="R67" s="304">
        <v>0.9</v>
      </c>
      <c r="S67" s="305" t="s">
        <v>355</v>
      </c>
      <c r="T67" s="303" t="s">
        <v>852</v>
      </c>
      <c r="U67" s="304">
        <v>0.3</v>
      </c>
      <c r="V67" s="306" t="s">
        <v>355</v>
      </c>
    </row>
    <row r="68" spans="1:22" x14ac:dyDescent="0.4">
      <c r="A68" s="444"/>
      <c r="B68" s="303" t="s">
        <v>853</v>
      </c>
      <c r="C68" s="304">
        <v>8.1999999999999993</v>
      </c>
      <c r="D68" s="305" t="s">
        <v>355</v>
      </c>
      <c r="E68" s="303" t="s">
        <v>853</v>
      </c>
      <c r="F68" s="304">
        <v>3.5</v>
      </c>
      <c r="G68" s="305" t="s">
        <v>355</v>
      </c>
      <c r="H68" s="303" t="s">
        <v>853</v>
      </c>
      <c r="I68" s="304">
        <v>6.5</v>
      </c>
      <c r="J68" s="305" t="s">
        <v>355</v>
      </c>
      <c r="K68" s="303" t="s">
        <v>853</v>
      </c>
      <c r="L68" s="304">
        <v>2.7</v>
      </c>
      <c r="M68" s="305" t="s">
        <v>355</v>
      </c>
      <c r="N68" s="303" t="s">
        <v>853</v>
      </c>
      <c r="O68" s="304">
        <v>5.2</v>
      </c>
      <c r="P68" s="305" t="s">
        <v>355</v>
      </c>
      <c r="Q68" s="303" t="s">
        <v>853</v>
      </c>
      <c r="R68" s="304">
        <v>9.1999999999999993</v>
      </c>
      <c r="S68" s="305" t="s">
        <v>355</v>
      </c>
      <c r="T68" s="303" t="s">
        <v>853</v>
      </c>
      <c r="U68" s="304">
        <v>1.6</v>
      </c>
      <c r="V68" s="306" t="s">
        <v>355</v>
      </c>
    </row>
    <row r="69" spans="1:22" x14ac:dyDescent="0.4">
      <c r="A69" s="444"/>
      <c r="B69" s="303" t="s">
        <v>854</v>
      </c>
      <c r="C69" s="304">
        <v>10</v>
      </c>
      <c r="D69" s="305" t="s">
        <v>855</v>
      </c>
      <c r="E69" s="303" t="s">
        <v>854</v>
      </c>
      <c r="F69" s="304">
        <v>0</v>
      </c>
      <c r="G69" s="305" t="s">
        <v>855</v>
      </c>
      <c r="H69" s="303" t="s">
        <v>854</v>
      </c>
      <c r="I69" s="304">
        <v>132</v>
      </c>
      <c r="J69" s="305" t="s">
        <v>855</v>
      </c>
      <c r="K69" s="303" t="s">
        <v>854</v>
      </c>
      <c r="L69" s="304">
        <v>61</v>
      </c>
      <c r="M69" s="305" t="s">
        <v>855</v>
      </c>
      <c r="N69" s="303" t="s">
        <v>854</v>
      </c>
      <c r="O69" s="304">
        <v>94</v>
      </c>
      <c r="P69" s="305" t="s">
        <v>855</v>
      </c>
      <c r="Q69" s="303" t="s">
        <v>854</v>
      </c>
      <c r="R69" s="304">
        <v>402</v>
      </c>
      <c r="S69" s="305" t="s">
        <v>855</v>
      </c>
      <c r="T69" s="303" t="s">
        <v>854</v>
      </c>
      <c r="U69" s="304">
        <v>59</v>
      </c>
      <c r="V69" s="306" t="s">
        <v>855</v>
      </c>
    </row>
    <row r="70" spans="1:22" x14ac:dyDescent="0.4">
      <c r="A70" s="444"/>
      <c r="B70" s="303" t="s">
        <v>856</v>
      </c>
      <c r="C70" s="304">
        <v>2</v>
      </c>
      <c r="D70" s="305" t="s">
        <v>855</v>
      </c>
      <c r="E70" s="303" t="s">
        <v>856</v>
      </c>
      <c r="F70" s="304">
        <v>0</v>
      </c>
      <c r="G70" s="305" t="s">
        <v>855</v>
      </c>
      <c r="H70" s="303" t="s">
        <v>856</v>
      </c>
      <c r="I70" s="304">
        <v>14</v>
      </c>
      <c r="J70" s="305" t="s">
        <v>855</v>
      </c>
      <c r="K70" s="303" t="s">
        <v>856</v>
      </c>
      <c r="L70" s="304">
        <v>10</v>
      </c>
      <c r="M70" s="305" t="s">
        <v>855</v>
      </c>
      <c r="N70" s="303" t="s">
        <v>856</v>
      </c>
      <c r="O70" s="304">
        <v>1</v>
      </c>
      <c r="P70" s="305" t="s">
        <v>855</v>
      </c>
      <c r="Q70" s="303" t="s">
        <v>856</v>
      </c>
      <c r="R70" s="304">
        <v>62</v>
      </c>
      <c r="S70" s="305" t="s">
        <v>855</v>
      </c>
      <c r="T70" s="303" t="s">
        <v>856</v>
      </c>
      <c r="U70" s="304">
        <v>6</v>
      </c>
      <c r="V70" s="306" t="s">
        <v>855</v>
      </c>
    </row>
    <row r="71" spans="1:22" ht="14.25" thickBot="1" x14ac:dyDescent="0.45">
      <c r="A71" s="445"/>
      <c r="B71" s="307" t="s">
        <v>857</v>
      </c>
      <c r="C71" s="304">
        <v>0.6</v>
      </c>
      <c r="D71" s="308" t="s">
        <v>355</v>
      </c>
      <c r="E71" s="307" t="s">
        <v>857</v>
      </c>
      <c r="F71" s="304">
        <v>0.5</v>
      </c>
      <c r="G71" s="308" t="s">
        <v>355</v>
      </c>
      <c r="H71" s="307" t="s">
        <v>857</v>
      </c>
      <c r="I71" s="304">
        <v>0.2</v>
      </c>
      <c r="J71" s="308" t="s">
        <v>355</v>
      </c>
      <c r="K71" s="307" t="s">
        <v>857</v>
      </c>
      <c r="L71" s="304">
        <v>0.2</v>
      </c>
      <c r="M71" s="308" t="s">
        <v>355</v>
      </c>
      <c r="N71" s="307" t="s">
        <v>857</v>
      </c>
      <c r="O71" s="304">
        <v>0.2</v>
      </c>
      <c r="P71" s="308" t="s">
        <v>355</v>
      </c>
      <c r="Q71" s="307" t="s">
        <v>857</v>
      </c>
      <c r="R71" s="304">
        <v>1.2</v>
      </c>
      <c r="S71" s="308" t="s">
        <v>355</v>
      </c>
      <c r="T71" s="307" t="s">
        <v>857</v>
      </c>
      <c r="U71" s="304">
        <v>0.4</v>
      </c>
      <c r="V71" s="309" t="s">
        <v>355</v>
      </c>
    </row>
    <row r="72" spans="1:22" ht="18" customHeight="1" thickBot="1" x14ac:dyDescent="0.45">
      <c r="A72" s="298"/>
      <c r="B72" s="451" t="s">
        <v>889</v>
      </c>
      <c r="C72" s="452"/>
      <c r="D72" s="453"/>
      <c r="E72" s="452" t="s">
        <v>890</v>
      </c>
      <c r="F72" s="452"/>
      <c r="G72" s="453"/>
      <c r="H72" s="452" t="s">
        <v>891</v>
      </c>
      <c r="I72" s="452"/>
      <c r="J72" s="453"/>
      <c r="K72" s="310"/>
      <c r="L72" s="310"/>
      <c r="M72" s="311"/>
      <c r="N72" s="310"/>
      <c r="O72" s="310"/>
      <c r="P72" s="311"/>
      <c r="Q72" s="310"/>
      <c r="R72" s="310"/>
      <c r="S72" s="311"/>
      <c r="T72" s="310"/>
      <c r="U72" s="310"/>
      <c r="V72" s="312"/>
    </row>
    <row r="73" spans="1:22" ht="18" customHeight="1" x14ac:dyDescent="0.4">
      <c r="A73" s="443" t="s">
        <v>848</v>
      </c>
      <c r="B73" s="446" t="s">
        <v>333</v>
      </c>
      <c r="C73" s="447"/>
      <c r="D73" s="448"/>
      <c r="E73" s="449" t="s">
        <v>335</v>
      </c>
      <c r="F73" s="447"/>
      <c r="G73" s="448"/>
      <c r="H73" s="449" t="s">
        <v>337</v>
      </c>
      <c r="I73" s="447"/>
      <c r="J73" s="448"/>
      <c r="M73" s="313"/>
      <c r="P73" s="313"/>
      <c r="S73" s="313"/>
      <c r="V73" s="314"/>
    </row>
    <row r="74" spans="1:22" x14ac:dyDescent="0.4">
      <c r="A74" s="444"/>
      <c r="B74" s="299" t="s">
        <v>849</v>
      </c>
      <c r="C74" s="300">
        <v>14</v>
      </c>
      <c r="D74" s="301" t="s">
        <v>850</v>
      </c>
      <c r="E74" s="299" t="s">
        <v>849</v>
      </c>
      <c r="F74" s="300">
        <v>25</v>
      </c>
      <c r="G74" s="301" t="s">
        <v>850</v>
      </c>
      <c r="H74" s="299" t="s">
        <v>849</v>
      </c>
      <c r="I74" s="300">
        <v>9</v>
      </c>
      <c r="J74" s="301" t="s">
        <v>850</v>
      </c>
      <c r="K74" s="175"/>
      <c r="L74" s="175"/>
      <c r="M74" s="315"/>
      <c r="N74" s="175"/>
      <c r="O74" s="175"/>
      <c r="P74" s="315"/>
      <c r="Q74" s="175"/>
      <c r="R74" s="175"/>
      <c r="S74" s="315"/>
      <c r="T74" s="175"/>
      <c r="U74" s="175"/>
      <c r="V74" s="316"/>
    </row>
    <row r="75" spans="1:22" x14ac:dyDescent="0.4">
      <c r="A75" s="444"/>
      <c r="B75" s="303" t="s">
        <v>851</v>
      </c>
      <c r="C75" s="304">
        <v>0.7</v>
      </c>
      <c r="D75" s="305" t="s">
        <v>355</v>
      </c>
      <c r="E75" s="303" t="s">
        <v>851</v>
      </c>
      <c r="F75" s="304">
        <v>0.7</v>
      </c>
      <c r="G75" s="305" t="s">
        <v>355</v>
      </c>
      <c r="H75" s="303" t="s">
        <v>851</v>
      </c>
      <c r="I75" s="304">
        <v>0.2</v>
      </c>
      <c r="J75" s="305" t="s">
        <v>355</v>
      </c>
      <c r="M75" s="317"/>
      <c r="P75" s="317"/>
      <c r="S75" s="317"/>
      <c r="V75" s="318"/>
    </row>
    <row r="76" spans="1:22" x14ac:dyDescent="0.4">
      <c r="A76" s="444"/>
      <c r="B76" s="303" t="s">
        <v>852</v>
      </c>
      <c r="C76" s="304">
        <v>0.1</v>
      </c>
      <c r="D76" s="305" t="s">
        <v>355</v>
      </c>
      <c r="E76" s="303" t="s">
        <v>852</v>
      </c>
      <c r="F76" s="304">
        <v>0</v>
      </c>
      <c r="G76" s="305" t="s">
        <v>355</v>
      </c>
      <c r="H76" s="303" t="s">
        <v>852</v>
      </c>
      <c r="I76" s="304">
        <v>0</v>
      </c>
      <c r="J76" s="305" t="s">
        <v>355</v>
      </c>
      <c r="M76" s="317"/>
      <c r="P76" s="317"/>
      <c r="S76" s="317"/>
      <c r="V76" s="318"/>
    </row>
    <row r="77" spans="1:22" x14ac:dyDescent="0.4">
      <c r="A77" s="444"/>
      <c r="B77" s="303" t="s">
        <v>853</v>
      </c>
      <c r="C77" s="304">
        <v>2.5</v>
      </c>
      <c r="D77" s="305" t="s">
        <v>355</v>
      </c>
      <c r="E77" s="303" t="s">
        <v>853</v>
      </c>
      <c r="F77" s="304">
        <v>5.4</v>
      </c>
      <c r="G77" s="305" t="s">
        <v>355</v>
      </c>
      <c r="H77" s="303" t="s">
        <v>853</v>
      </c>
      <c r="I77" s="304">
        <v>2</v>
      </c>
      <c r="J77" s="305" t="s">
        <v>355</v>
      </c>
      <c r="M77" s="317"/>
      <c r="P77" s="317"/>
      <c r="S77" s="317"/>
      <c r="V77" s="318"/>
    </row>
    <row r="78" spans="1:22" x14ac:dyDescent="0.4">
      <c r="A78" s="444"/>
      <c r="B78" s="303" t="s">
        <v>854</v>
      </c>
      <c r="C78" s="304">
        <v>56</v>
      </c>
      <c r="D78" s="305" t="s">
        <v>855</v>
      </c>
      <c r="E78" s="303" t="s">
        <v>854</v>
      </c>
      <c r="F78" s="304">
        <v>95</v>
      </c>
      <c r="G78" s="305" t="s">
        <v>855</v>
      </c>
      <c r="H78" s="303" t="s">
        <v>854</v>
      </c>
      <c r="I78" s="304">
        <v>65</v>
      </c>
      <c r="J78" s="305" t="s">
        <v>855</v>
      </c>
      <c r="M78" s="317"/>
      <c r="P78" s="317"/>
      <c r="S78" s="317"/>
      <c r="V78" s="318"/>
    </row>
    <row r="79" spans="1:22" x14ac:dyDescent="0.4">
      <c r="A79" s="444"/>
      <c r="B79" s="303" t="s">
        <v>856</v>
      </c>
      <c r="C79" s="304">
        <v>6</v>
      </c>
      <c r="D79" s="305" t="s">
        <v>855</v>
      </c>
      <c r="E79" s="303" t="s">
        <v>856</v>
      </c>
      <c r="F79" s="304">
        <v>5</v>
      </c>
      <c r="G79" s="305" t="s">
        <v>855</v>
      </c>
      <c r="H79" s="303" t="s">
        <v>856</v>
      </c>
      <c r="I79" s="304">
        <v>7</v>
      </c>
      <c r="J79" s="305" t="s">
        <v>855</v>
      </c>
      <c r="M79" s="317"/>
      <c r="P79" s="317"/>
      <c r="S79" s="317"/>
      <c r="V79" s="318"/>
    </row>
    <row r="80" spans="1:22" ht="14.25" thickBot="1" x14ac:dyDescent="0.45">
      <c r="A80" s="445"/>
      <c r="B80" s="307" t="s">
        <v>857</v>
      </c>
      <c r="C80" s="304">
        <v>0.4</v>
      </c>
      <c r="D80" s="308" t="s">
        <v>355</v>
      </c>
      <c r="E80" s="307" t="s">
        <v>857</v>
      </c>
      <c r="F80" s="304">
        <v>0.3</v>
      </c>
      <c r="G80" s="308" t="s">
        <v>355</v>
      </c>
      <c r="H80" s="307" t="s">
        <v>857</v>
      </c>
      <c r="I80" s="304">
        <v>0.2</v>
      </c>
      <c r="J80" s="308" t="s">
        <v>355</v>
      </c>
      <c r="M80" s="319"/>
      <c r="P80" s="319"/>
      <c r="S80" s="319"/>
      <c r="V80" s="320"/>
    </row>
    <row r="81" spans="1:22" ht="18" customHeight="1" x14ac:dyDescent="0.4">
      <c r="A81" s="443" t="s">
        <v>858</v>
      </c>
      <c r="B81" s="446" t="s">
        <v>334</v>
      </c>
      <c r="C81" s="447"/>
      <c r="D81" s="448"/>
      <c r="E81" s="449" t="s">
        <v>336</v>
      </c>
      <c r="F81" s="447"/>
      <c r="G81" s="448"/>
      <c r="H81" s="449" t="s">
        <v>338</v>
      </c>
      <c r="I81" s="447"/>
      <c r="J81" s="448"/>
      <c r="K81" s="321"/>
      <c r="L81" s="321"/>
      <c r="M81" s="313"/>
      <c r="N81" s="321"/>
      <c r="O81" s="321"/>
      <c r="P81" s="313"/>
      <c r="Q81" s="321"/>
      <c r="R81" s="321"/>
      <c r="S81" s="313"/>
      <c r="T81" s="321"/>
      <c r="U81" s="321"/>
      <c r="V81" s="314"/>
    </row>
    <row r="82" spans="1:22" x14ac:dyDescent="0.4">
      <c r="A82" s="444"/>
      <c r="B82" s="299" t="s">
        <v>849</v>
      </c>
      <c r="C82" s="300">
        <v>31</v>
      </c>
      <c r="D82" s="301" t="s">
        <v>850</v>
      </c>
      <c r="E82" s="299" t="s">
        <v>849</v>
      </c>
      <c r="F82" s="300">
        <v>14</v>
      </c>
      <c r="G82" s="301" t="s">
        <v>850</v>
      </c>
      <c r="H82" s="299" t="s">
        <v>849</v>
      </c>
      <c r="I82" s="300">
        <v>66</v>
      </c>
      <c r="J82" s="301" t="s">
        <v>850</v>
      </c>
      <c r="K82" s="175"/>
      <c r="L82" s="175"/>
      <c r="M82" s="315"/>
      <c r="N82" s="175"/>
      <c r="O82" s="175"/>
      <c r="P82" s="315"/>
      <c r="Q82" s="175"/>
      <c r="R82" s="175"/>
      <c r="S82" s="315"/>
      <c r="T82" s="175"/>
      <c r="U82" s="175"/>
      <c r="V82" s="316"/>
    </row>
    <row r="83" spans="1:22" x14ac:dyDescent="0.4">
      <c r="A83" s="444"/>
      <c r="B83" s="303" t="s">
        <v>851</v>
      </c>
      <c r="C83" s="304">
        <v>0.9</v>
      </c>
      <c r="D83" s="305" t="s">
        <v>355</v>
      </c>
      <c r="E83" s="303" t="s">
        <v>851</v>
      </c>
      <c r="F83" s="304">
        <v>0.8</v>
      </c>
      <c r="G83" s="305" t="s">
        <v>355</v>
      </c>
      <c r="H83" s="303" t="s">
        <v>851</v>
      </c>
      <c r="I83" s="304">
        <v>2.1</v>
      </c>
      <c r="J83" s="305" t="s">
        <v>355</v>
      </c>
      <c r="M83" s="317"/>
      <c r="P83" s="317"/>
      <c r="S83" s="317"/>
      <c r="V83" s="318"/>
    </row>
    <row r="84" spans="1:22" x14ac:dyDescent="0.4">
      <c r="A84" s="444"/>
      <c r="B84" s="303" t="s">
        <v>852</v>
      </c>
      <c r="C84" s="304">
        <v>2</v>
      </c>
      <c r="D84" s="305" t="s">
        <v>355</v>
      </c>
      <c r="E84" s="303" t="s">
        <v>852</v>
      </c>
      <c r="F84" s="304">
        <v>0.2</v>
      </c>
      <c r="G84" s="305" t="s">
        <v>355</v>
      </c>
      <c r="H84" s="303" t="s">
        <v>852</v>
      </c>
      <c r="I84" s="304">
        <v>3.6</v>
      </c>
      <c r="J84" s="305" t="s">
        <v>355</v>
      </c>
      <c r="M84" s="317"/>
      <c r="P84" s="317"/>
      <c r="S84" s="317"/>
      <c r="V84" s="318"/>
    </row>
    <row r="85" spans="1:22" x14ac:dyDescent="0.4">
      <c r="A85" s="444"/>
      <c r="B85" s="303" t="s">
        <v>853</v>
      </c>
      <c r="C85" s="304">
        <v>2.6</v>
      </c>
      <c r="D85" s="305" t="s">
        <v>355</v>
      </c>
      <c r="E85" s="303" t="s">
        <v>853</v>
      </c>
      <c r="F85" s="304">
        <v>2.2999999999999998</v>
      </c>
      <c r="G85" s="305" t="s">
        <v>355</v>
      </c>
      <c r="H85" s="303" t="s">
        <v>853</v>
      </c>
      <c r="I85" s="304">
        <v>5.8</v>
      </c>
      <c r="J85" s="305" t="s">
        <v>355</v>
      </c>
      <c r="M85" s="317"/>
      <c r="P85" s="317"/>
      <c r="S85" s="317"/>
      <c r="V85" s="318"/>
    </row>
    <row r="86" spans="1:22" x14ac:dyDescent="0.4">
      <c r="A86" s="444"/>
      <c r="B86" s="303" t="s">
        <v>854</v>
      </c>
      <c r="C86" s="304">
        <v>76</v>
      </c>
      <c r="D86" s="305" t="s">
        <v>855</v>
      </c>
      <c r="E86" s="303" t="s">
        <v>854</v>
      </c>
      <c r="F86" s="304">
        <v>53</v>
      </c>
      <c r="G86" s="305" t="s">
        <v>855</v>
      </c>
      <c r="H86" s="303" t="s">
        <v>854</v>
      </c>
      <c r="I86" s="304">
        <v>48</v>
      </c>
      <c r="J86" s="305" t="s">
        <v>855</v>
      </c>
      <c r="M86" s="317"/>
      <c r="P86" s="317"/>
      <c r="S86" s="317"/>
      <c r="V86" s="318"/>
    </row>
    <row r="87" spans="1:22" x14ac:dyDescent="0.4">
      <c r="A87" s="444"/>
      <c r="B87" s="303" t="s">
        <v>856</v>
      </c>
      <c r="C87" s="304">
        <v>10</v>
      </c>
      <c r="D87" s="305" t="s">
        <v>855</v>
      </c>
      <c r="E87" s="303" t="s">
        <v>856</v>
      </c>
      <c r="F87" s="304">
        <v>5</v>
      </c>
      <c r="G87" s="305" t="s">
        <v>855</v>
      </c>
      <c r="H87" s="303" t="s">
        <v>856</v>
      </c>
      <c r="I87" s="304">
        <v>14</v>
      </c>
      <c r="J87" s="305" t="s">
        <v>855</v>
      </c>
      <c r="M87" s="317"/>
      <c r="P87" s="317"/>
      <c r="S87" s="317"/>
      <c r="V87" s="318"/>
    </row>
    <row r="88" spans="1:22" ht="14.25" thickBot="1" x14ac:dyDescent="0.45">
      <c r="A88" s="445"/>
      <c r="B88" s="307" t="s">
        <v>857</v>
      </c>
      <c r="C88" s="304">
        <v>0.3</v>
      </c>
      <c r="D88" s="308" t="s">
        <v>355</v>
      </c>
      <c r="E88" s="307" t="s">
        <v>857</v>
      </c>
      <c r="F88" s="304">
        <v>0.2</v>
      </c>
      <c r="G88" s="308" t="s">
        <v>355</v>
      </c>
      <c r="H88" s="307" t="s">
        <v>857</v>
      </c>
      <c r="I88" s="304">
        <v>0.3</v>
      </c>
      <c r="J88" s="308" t="s">
        <v>355</v>
      </c>
      <c r="K88" s="322"/>
      <c r="L88" s="322"/>
      <c r="M88" s="319"/>
      <c r="N88" s="322"/>
      <c r="O88" s="322"/>
      <c r="P88" s="319"/>
      <c r="Q88" s="322"/>
      <c r="R88" s="322"/>
      <c r="S88" s="319"/>
      <c r="T88" s="322"/>
      <c r="U88" s="322"/>
      <c r="V88" s="320"/>
    </row>
    <row r="89" spans="1:22" x14ac:dyDescent="0.4">
      <c r="A89" s="321"/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3" t="s">
        <v>859</v>
      </c>
    </row>
  </sheetData>
  <mergeCells count="104">
    <mergeCell ref="A2:V2"/>
    <mergeCell ref="B4:D4"/>
    <mergeCell ref="E4:G4"/>
    <mergeCell ref="H4:J4"/>
    <mergeCell ref="K4:M4"/>
    <mergeCell ref="N4:P4"/>
    <mergeCell ref="Q4:S4"/>
    <mergeCell ref="T4:V4"/>
    <mergeCell ref="Q5:S5"/>
    <mergeCell ref="T5:V5"/>
    <mergeCell ref="A13:A20"/>
    <mergeCell ref="B13:D13"/>
    <mergeCell ref="E13:G13"/>
    <mergeCell ref="H13:J13"/>
    <mergeCell ref="K13:M13"/>
    <mergeCell ref="N13:P13"/>
    <mergeCell ref="Q13:S13"/>
    <mergeCell ref="T13:V13"/>
    <mergeCell ref="A5:A12"/>
    <mergeCell ref="B5:D5"/>
    <mergeCell ref="E5:G5"/>
    <mergeCell ref="H5:J5"/>
    <mergeCell ref="K5:M5"/>
    <mergeCell ref="N5:P5"/>
    <mergeCell ref="A30:A37"/>
    <mergeCell ref="B30:D30"/>
    <mergeCell ref="E30:G30"/>
    <mergeCell ref="H30:J30"/>
    <mergeCell ref="K30:M30"/>
    <mergeCell ref="N30:P30"/>
    <mergeCell ref="T21:V21"/>
    <mergeCell ref="A22:A29"/>
    <mergeCell ref="B22:D22"/>
    <mergeCell ref="E22:G22"/>
    <mergeCell ref="H22:J22"/>
    <mergeCell ref="K22:M22"/>
    <mergeCell ref="N22:P22"/>
    <mergeCell ref="Q22:S22"/>
    <mergeCell ref="T22:V22"/>
    <mergeCell ref="B21:D21"/>
    <mergeCell ref="E21:G21"/>
    <mergeCell ref="H21:J21"/>
    <mergeCell ref="K21:M21"/>
    <mergeCell ref="N21:P21"/>
    <mergeCell ref="Q21:S21"/>
    <mergeCell ref="Q30:S30"/>
    <mergeCell ref="T30:V30"/>
    <mergeCell ref="B38:D38"/>
    <mergeCell ref="E38:G38"/>
    <mergeCell ref="H38:J38"/>
    <mergeCell ref="K38:M38"/>
    <mergeCell ref="N38:P38"/>
    <mergeCell ref="Q38:S38"/>
    <mergeCell ref="T38:V38"/>
    <mergeCell ref="Q39:S39"/>
    <mergeCell ref="T39:V39"/>
    <mergeCell ref="A47:A54"/>
    <mergeCell ref="B47:D47"/>
    <mergeCell ref="E47:G47"/>
    <mergeCell ref="H47:J47"/>
    <mergeCell ref="K47:M47"/>
    <mergeCell ref="N47:P47"/>
    <mergeCell ref="Q47:S47"/>
    <mergeCell ref="T47:V47"/>
    <mergeCell ref="A39:A46"/>
    <mergeCell ref="B39:D39"/>
    <mergeCell ref="E39:G39"/>
    <mergeCell ref="H39:J39"/>
    <mergeCell ref="K39:M39"/>
    <mergeCell ref="N39:P39"/>
    <mergeCell ref="T55:V55"/>
    <mergeCell ref="A56:A63"/>
    <mergeCell ref="B56:D56"/>
    <mergeCell ref="E56:G56"/>
    <mergeCell ref="H56:J56"/>
    <mergeCell ref="K56:M56"/>
    <mergeCell ref="N56:P56"/>
    <mergeCell ref="Q56:S56"/>
    <mergeCell ref="T56:V56"/>
    <mergeCell ref="B55:D55"/>
    <mergeCell ref="E55:G55"/>
    <mergeCell ref="H55:J55"/>
    <mergeCell ref="K55:M55"/>
    <mergeCell ref="N55:P55"/>
    <mergeCell ref="Q55:S55"/>
    <mergeCell ref="A81:A88"/>
    <mergeCell ref="B81:D81"/>
    <mergeCell ref="E81:G81"/>
    <mergeCell ref="H81:J81"/>
    <mergeCell ref="Q64:S64"/>
    <mergeCell ref="T64:V64"/>
    <mergeCell ref="B72:D72"/>
    <mergeCell ref="E72:G72"/>
    <mergeCell ref="H72:J72"/>
    <mergeCell ref="A73:A80"/>
    <mergeCell ref="B73:D73"/>
    <mergeCell ref="E73:G73"/>
    <mergeCell ref="H73:J73"/>
    <mergeCell ref="A64:A71"/>
    <mergeCell ref="B64:D64"/>
    <mergeCell ref="E64:G64"/>
    <mergeCell ref="H64:J64"/>
    <mergeCell ref="K64:M64"/>
    <mergeCell ref="N64:P64"/>
  </mergeCells>
  <phoneticPr fontId="3"/>
  <pageMargins left="0.27777777777777779" right="0.27777777777777779" top="0.27777777777777779" bottom="0.27777777777777779" header="0.3" footer="0.3"/>
  <pageSetup paperSize="8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1D44-B925-444A-811B-32F9DA13CEF2}">
  <sheetPr codeName="Sheet2">
    <pageSetUpPr fitToPage="1"/>
  </sheetPr>
  <dimension ref="A1:N56"/>
  <sheetViews>
    <sheetView zoomScaleNormal="100" workbookViewId="0">
      <selection activeCell="Q24" sqref="Q24"/>
    </sheetView>
  </sheetViews>
  <sheetFormatPr defaultColWidth="9" defaultRowHeight="13.5" x14ac:dyDescent="0.15"/>
  <cols>
    <col min="1" max="7" width="8.25" style="5" customWidth="1"/>
    <col min="8" max="8" width="2.125" style="25" customWidth="1"/>
    <col min="9" max="10" width="24.625" style="26" customWidth="1"/>
    <col min="11" max="11" width="2.125" style="25" customWidth="1"/>
    <col min="12" max="13" width="24.625" style="26" customWidth="1"/>
    <col min="14" max="16384" width="9" style="5"/>
  </cols>
  <sheetData>
    <row r="1" spans="1:13" ht="13.5" customHeight="1" thickBot="1" x14ac:dyDescent="0.2">
      <c r="A1" s="401">
        <v>45292</v>
      </c>
      <c r="B1" s="401"/>
      <c r="C1" s="401"/>
      <c r="D1" s="401"/>
      <c r="E1" s="401"/>
      <c r="F1" s="401"/>
      <c r="G1" s="401"/>
      <c r="H1" s="1"/>
      <c r="I1" s="2" t="s">
        <v>0</v>
      </c>
      <c r="J1" s="2" t="s">
        <v>1</v>
      </c>
      <c r="K1" s="1"/>
      <c r="L1" s="3" t="s">
        <v>0</v>
      </c>
      <c r="M1" s="4" t="s">
        <v>1</v>
      </c>
    </row>
    <row r="2" spans="1:13" ht="13.5" customHeight="1" x14ac:dyDescent="0.15">
      <c r="A2" s="401"/>
      <c r="B2" s="401"/>
      <c r="C2" s="401"/>
      <c r="D2" s="401"/>
      <c r="E2" s="401"/>
      <c r="F2" s="401"/>
      <c r="G2" s="401"/>
      <c r="H2" s="393">
        <v>45292</v>
      </c>
      <c r="I2" s="389" t="s">
        <v>976</v>
      </c>
      <c r="J2" s="389" t="s">
        <v>976</v>
      </c>
      <c r="K2" s="393">
        <v>45299</v>
      </c>
      <c r="L2" s="6" t="s">
        <v>68</v>
      </c>
      <c r="M2" s="6" t="s">
        <v>63</v>
      </c>
    </row>
    <row r="3" spans="1:13" ht="13.5" customHeight="1" x14ac:dyDescent="0.15">
      <c r="A3" s="401"/>
      <c r="B3" s="401"/>
      <c r="C3" s="401"/>
      <c r="D3" s="401"/>
      <c r="E3" s="401"/>
      <c r="F3" s="401"/>
      <c r="G3" s="401"/>
      <c r="H3" s="394"/>
      <c r="I3" s="390"/>
      <c r="J3" s="390"/>
      <c r="K3" s="394"/>
      <c r="L3" s="7"/>
      <c r="M3" s="7" t="s">
        <v>64</v>
      </c>
    </row>
    <row r="4" spans="1:13" ht="13.5" customHeight="1" x14ac:dyDescent="0.15">
      <c r="A4" s="402" t="s">
        <v>276</v>
      </c>
      <c r="B4" s="402"/>
      <c r="C4" s="402"/>
      <c r="D4" s="402"/>
      <c r="E4" s="402"/>
      <c r="F4" s="402"/>
      <c r="G4" s="402"/>
      <c r="H4" s="394"/>
      <c r="I4" s="390"/>
      <c r="J4" s="390"/>
      <c r="K4" s="394"/>
      <c r="L4" s="8" t="s">
        <v>69</v>
      </c>
      <c r="M4" s="7" t="s">
        <v>65</v>
      </c>
    </row>
    <row r="5" spans="1:13" ht="13.5" customHeight="1" x14ac:dyDescent="0.25">
      <c r="B5" s="9"/>
      <c r="C5" s="9"/>
      <c r="D5" s="9"/>
      <c r="E5" s="9"/>
      <c r="F5" s="9"/>
      <c r="H5" s="394"/>
      <c r="I5" s="390"/>
      <c r="J5" s="390"/>
      <c r="K5" s="394"/>
      <c r="L5" s="7" t="s">
        <v>70</v>
      </c>
      <c r="M5" s="7" t="s">
        <v>66</v>
      </c>
    </row>
    <row r="6" spans="1:13" ht="15" customHeight="1" x14ac:dyDescent="0.15">
      <c r="H6" s="394"/>
      <c r="I6" s="390"/>
      <c r="J6" s="390"/>
      <c r="K6" s="394"/>
      <c r="L6" s="11" t="s">
        <v>71</v>
      </c>
      <c r="M6" s="7" t="s">
        <v>67</v>
      </c>
    </row>
    <row r="7" spans="1:13" ht="15" customHeight="1" x14ac:dyDescent="0.15">
      <c r="H7" s="396">
        <f>H2</f>
        <v>45292</v>
      </c>
      <c r="I7" s="390"/>
      <c r="J7" s="390"/>
      <c r="K7" s="396">
        <f>K2</f>
        <v>45299</v>
      </c>
      <c r="L7" s="12">
        <v>448</v>
      </c>
      <c r="M7" s="12">
        <v>497</v>
      </c>
    </row>
    <row r="8" spans="1:13" ht="13.5" customHeight="1" thickBot="1" x14ac:dyDescent="0.2">
      <c r="H8" s="397"/>
      <c r="I8" s="391"/>
      <c r="J8" s="391"/>
      <c r="K8" s="397"/>
      <c r="L8" s="13">
        <v>2.1</v>
      </c>
      <c r="M8" s="13">
        <v>1.3</v>
      </c>
    </row>
    <row r="9" spans="1:13" ht="13.5" customHeight="1" x14ac:dyDescent="0.15">
      <c r="H9" s="393">
        <v>45293</v>
      </c>
      <c r="I9" s="389" t="s">
        <v>976</v>
      </c>
      <c r="J9" s="389" t="s">
        <v>976</v>
      </c>
      <c r="K9" s="393">
        <v>45300</v>
      </c>
      <c r="L9" s="6" t="s">
        <v>75</v>
      </c>
      <c r="M9" s="6" t="s">
        <v>79</v>
      </c>
    </row>
    <row r="10" spans="1:13" x14ac:dyDescent="0.15">
      <c r="H10" s="394"/>
      <c r="I10" s="390"/>
      <c r="J10" s="390"/>
      <c r="K10" s="394"/>
      <c r="L10" s="7"/>
      <c r="M10" s="7"/>
    </row>
    <row r="11" spans="1:13" x14ac:dyDescent="0.15">
      <c r="H11" s="394"/>
      <c r="I11" s="390"/>
      <c r="J11" s="390"/>
      <c r="K11" s="394"/>
      <c r="L11" s="7" t="s">
        <v>76</v>
      </c>
      <c r="M11" s="7" t="s">
        <v>80</v>
      </c>
    </row>
    <row r="12" spans="1:13" x14ac:dyDescent="0.15">
      <c r="H12" s="394"/>
      <c r="I12" s="390"/>
      <c r="J12" s="390"/>
      <c r="K12" s="394"/>
      <c r="L12" s="7" t="s">
        <v>77</v>
      </c>
      <c r="M12" s="7" t="s">
        <v>81</v>
      </c>
    </row>
    <row r="13" spans="1:13" x14ac:dyDescent="0.15">
      <c r="H13" s="394"/>
      <c r="I13" s="390"/>
      <c r="J13" s="390"/>
      <c r="K13" s="394"/>
      <c r="L13" s="7" t="s">
        <v>78</v>
      </c>
      <c r="M13" s="7" t="s">
        <v>82</v>
      </c>
    </row>
    <row r="14" spans="1:13" ht="13.5" customHeight="1" x14ac:dyDescent="0.15">
      <c r="H14" s="396">
        <f>H9</f>
        <v>45293</v>
      </c>
      <c r="I14" s="390"/>
      <c r="J14" s="390"/>
      <c r="K14" s="396">
        <f>K9</f>
        <v>45300</v>
      </c>
      <c r="L14" s="12">
        <v>420</v>
      </c>
      <c r="M14" s="12">
        <v>508</v>
      </c>
    </row>
    <row r="15" spans="1:13" ht="13.5" customHeight="1" thickBot="1" x14ac:dyDescent="0.2">
      <c r="H15" s="397"/>
      <c r="I15" s="391"/>
      <c r="J15" s="391"/>
      <c r="K15" s="397"/>
      <c r="L15" s="13">
        <v>1.5</v>
      </c>
      <c r="M15" s="13">
        <v>2.2000000000000002</v>
      </c>
    </row>
    <row r="16" spans="1:13" ht="13.5" customHeight="1" x14ac:dyDescent="0.15">
      <c r="H16" s="393">
        <v>45294</v>
      </c>
      <c r="I16" s="389" t="s">
        <v>976</v>
      </c>
      <c r="J16" s="389" t="s">
        <v>976</v>
      </c>
      <c r="K16" s="393">
        <v>45301</v>
      </c>
      <c r="L16" s="6" t="s">
        <v>83</v>
      </c>
      <c r="M16" s="6" t="s">
        <v>87</v>
      </c>
    </row>
    <row r="17" spans="5:14" x14ac:dyDescent="0.15">
      <c r="H17" s="394"/>
      <c r="I17" s="390"/>
      <c r="J17" s="390"/>
      <c r="K17" s="394"/>
      <c r="L17" s="7"/>
      <c r="M17" s="7" t="s">
        <v>88</v>
      </c>
    </row>
    <row r="18" spans="5:14" x14ac:dyDescent="0.15">
      <c r="H18" s="394"/>
      <c r="I18" s="390"/>
      <c r="J18" s="390"/>
      <c r="K18" s="394"/>
      <c r="L18" s="7" t="s">
        <v>84</v>
      </c>
      <c r="M18" s="7" t="s">
        <v>89</v>
      </c>
    </row>
    <row r="19" spans="5:14" x14ac:dyDescent="0.15">
      <c r="H19" s="394"/>
      <c r="I19" s="390"/>
      <c r="J19" s="390"/>
      <c r="K19" s="394"/>
      <c r="L19" s="16" t="s">
        <v>85</v>
      </c>
      <c r="M19" s="7" t="s">
        <v>90</v>
      </c>
    </row>
    <row r="20" spans="5:14" x14ac:dyDescent="0.15">
      <c r="H20" s="394"/>
      <c r="I20" s="390"/>
      <c r="J20" s="390"/>
      <c r="K20" s="394"/>
      <c r="L20" s="7" t="s">
        <v>86</v>
      </c>
      <c r="M20" s="7" t="s">
        <v>91</v>
      </c>
    </row>
    <row r="21" spans="5:14" ht="15" customHeight="1" x14ac:dyDescent="0.15">
      <c r="H21" s="396">
        <f>H16</f>
        <v>45294</v>
      </c>
      <c r="I21" s="390"/>
      <c r="J21" s="390"/>
      <c r="K21" s="396">
        <f>K16</f>
        <v>45301</v>
      </c>
      <c r="L21" s="12">
        <v>428</v>
      </c>
      <c r="M21" s="12">
        <v>428</v>
      </c>
    </row>
    <row r="22" spans="5:14" ht="13.5" customHeight="1" thickBot="1" x14ac:dyDescent="0.2">
      <c r="H22" s="397"/>
      <c r="I22" s="391"/>
      <c r="J22" s="391"/>
      <c r="K22" s="397"/>
      <c r="L22" s="13">
        <v>1.7</v>
      </c>
      <c r="M22" s="13">
        <v>1.3</v>
      </c>
    </row>
    <row r="23" spans="5:14" ht="13.5" customHeight="1" x14ac:dyDescent="0.15">
      <c r="H23" s="393">
        <v>45295</v>
      </c>
      <c r="I23" s="6" t="s">
        <v>32</v>
      </c>
      <c r="J23" s="14" t="s">
        <v>36</v>
      </c>
      <c r="K23" s="393">
        <v>45302</v>
      </c>
      <c r="L23" s="14" t="s">
        <v>92</v>
      </c>
      <c r="M23" s="6" t="s">
        <v>96</v>
      </c>
    </row>
    <row r="24" spans="5:14" x14ac:dyDescent="0.15">
      <c r="H24" s="394"/>
      <c r="I24" s="15"/>
      <c r="J24" s="7" t="s">
        <v>37</v>
      </c>
      <c r="K24" s="394"/>
      <c r="L24" s="7"/>
      <c r="M24" s="7" t="s">
        <v>97</v>
      </c>
    </row>
    <row r="25" spans="5:14" ht="15" x14ac:dyDescent="0.2">
      <c r="E25" s="19"/>
      <c r="H25" s="394"/>
      <c r="I25" s="7" t="s">
        <v>33</v>
      </c>
      <c r="J25" s="7" t="s">
        <v>38</v>
      </c>
      <c r="K25" s="394"/>
      <c r="L25" s="7" t="s">
        <v>93</v>
      </c>
      <c r="M25" s="7" t="s">
        <v>98</v>
      </c>
    </row>
    <row r="26" spans="5:14" x14ac:dyDescent="0.15">
      <c r="H26" s="394"/>
      <c r="I26" s="7" t="s">
        <v>34</v>
      </c>
      <c r="J26" s="7" t="s">
        <v>39</v>
      </c>
      <c r="K26" s="394"/>
      <c r="L26" s="7" t="s">
        <v>94</v>
      </c>
      <c r="M26" s="7" t="s">
        <v>99</v>
      </c>
    </row>
    <row r="27" spans="5:14" x14ac:dyDescent="0.15">
      <c r="H27" s="394"/>
      <c r="I27" s="7" t="s">
        <v>35</v>
      </c>
      <c r="J27" s="7" t="s">
        <v>40</v>
      </c>
      <c r="K27" s="394"/>
      <c r="L27" s="7" t="s">
        <v>95</v>
      </c>
      <c r="M27" s="7" t="s">
        <v>100</v>
      </c>
      <c r="N27" s="20"/>
    </row>
    <row r="28" spans="5:14" ht="15" customHeight="1" x14ac:dyDescent="0.15">
      <c r="H28" s="396">
        <f>H23</f>
        <v>45295</v>
      </c>
      <c r="I28" s="17">
        <v>441</v>
      </c>
      <c r="J28" s="17">
        <v>454</v>
      </c>
      <c r="K28" s="396">
        <f>K23</f>
        <v>45302</v>
      </c>
      <c r="L28" s="12">
        <v>406</v>
      </c>
      <c r="M28" s="12">
        <v>422</v>
      </c>
    </row>
    <row r="29" spans="5:14" ht="13.5" customHeight="1" thickBot="1" x14ac:dyDescent="0.2">
      <c r="H29" s="397"/>
      <c r="I29" s="18">
        <v>1.3</v>
      </c>
      <c r="J29" s="18">
        <v>1.6</v>
      </c>
      <c r="K29" s="397"/>
      <c r="L29" s="13">
        <v>1.2</v>
      </c>
      <c r="M29" s="13">
        <v>1.4</v>
      </c>
    </row>
    <row r="30" spans="5:14" ht="13.5" customHeight="1" x14ac:dyDescent="0.15">
      <c r="H30" s="393">
        <v>45296</v>
      </c>
      <c r="I30" s="6" t="s">
        <v>41</v>
      </c>
      <c r="J30" s="6" t="s">
        <v>46</v>
      </c>
      <c r="K30" s="393">
        <v>45303</v>
      </c>
      <c r="L30" s="6" t="s">
        <v>101</v>
      </c>
      <c r="M30" s="6" t="s">
        <v>105</v>
      </c>
    </row>
    <row r="31" spans="5:14" x14ac:dyDescent="0.15">
      <c r="H31" s="394"/>
      <c r="I31" s="7" t="s">
        <v>42</v>
      </c>
      <c r="J31" s="7"/>
      <c r="K31" s="394"/>
      <c r="L31" s="7"/>
      <c r="M31" s="7" t="s">
        <v>106</v>
      </c>
    </row>
    <row r="32" spans="5:14" x14ac:dyDescent="0.15">
      <c r="H32" s="394"/>
      <c r="I32" s="7" t="s">
        <v>43</v>
      </c>
      <c r="J32" s="7" t="s">
        <v>47</v>
      </c>
      <c r="K32" s="394"/>
      <c r="L32" s="7" t="s">
        <v>102</v>
      </c>
      <c r="M32" s="7" t="s">
        <v>107</v>
      </c>
    </row>
    <row r="33" spans="1:13" x14ac:dyDescent="0.15">
      <c r="H33" s="394"/>
      <c r="I33" s="7" t="s">
        <v>44</v>
      </c>
      <c r="J33" s="7" t="s">
        <v>48</v>
      </c>
      <c r="K33" s="394"/>
      <c r="L33" s="7" t="s">
        <v>103</v>
      </c>
      <c r="M33" s="7" t="s">
        <v>108</v>
      </c>
    </row>
    <row r="34" spans="1:13" x14ac:dyDescent="0.15">
      <c r="H34" s="394"/>
      <c r="I34" s="15" t="s">
        <v>45</v>
      </c>
      <c r="J34" s="15" t="s">
        <v>49</v>
      </c>
      <c r="K34" s="394"/>
      <c r="L34" s="7" t="s">
        <v>104</v>
      </c>
      <c r="M34" s="7" t="s">
        <v>109</v>
      </c>
    </row>
    <row r="35" spans="1:13" ht="15" customHeight="1" x14ac:dyDescent="0.15">
      <c r="H35" s="396">
        <f>H30</f>
        <v>45296</v>
      </c>
      <c r="I35" s="12">
        <v>451</v>
      </c>
      <c r="J35" s="12">
        <v>434</v>
      </c>
      <c r="K35" s="396">
        <f>K30</f>
        <v>45303</v>
      </c>
      <c r="L35" s="12">
        <v>435</v>
      </c>
      <c r="M35" s="12">
        <v>495</v>
      </c>
    </row>
    <row r="36" spans="1:13" ht="13.5" customHeight="1" thickBot="1" x14ac:dyDescent="0.2">
      <c r="H36" s="397"/>
      <c r="I36" s="13">
        <v>1.8</v>
      </c>
      <c r="J36" s="13">
        <v>1.4</v>
      </c>
      <c r="K36" s="397"/>
      <c r="L36" s="13">
        <v>1.9</v>
      </c>
      <c r="M36" s="13">
        <v>1.4</v>
      </c>
    </row>
    <row r="37" spans="1:13" ht="13.5" customHeight="1" x14ac:dyDescent="0.15">
      <c r="A37" s="392"/>
      <c r="B37" s="392"/>
      <c r="C37" s="392"/>
      <c r="D37" s="392"/>
      <c r="E37" s="392"/>
      <c r="F37" s="392"/>
      <c r="G37" s="392"/>
      <c r="H37" s="393">
        <v>45297</v>
      </c>
      <c r="I37" s="6" t="s">
        <v>50</v>
      </c>
      <c r="J37" s="14" t="s">
        <v>54</v>
      </c>
      <c r="K37" s="393">
        <v>45304</v>
      </c>
      <c r="L37" s="6" t="s">
        <v>110</v>
      </c>
      <c r="M37" s="6" t="s">
        <v>114</v>
      </c>
    </row>
    <row r="38" spans="1:13" x14ac:dyDescent="0.15">
      <c r="A38" s="392"/>
      <c r="B38" s="392"/>
      <c r="C38" s="392"/>
      <c r="D38" s="392"/>
      <c r="E38" s="392"/>
      <c r="F38" s="392"/>
      <c r="G38" s="392"/>
      <c r="H38" s="394"/>
      <c r="I38" s="7"/>
      <c r="J38" s="7" t="s">
        <v>55</v>
      </c>
      <c r="K38" s="394"/>
      <c r="L38" s="7"/>
      <c r="M38" s="7" t="s">
        <v>115</v>
      </c>
    </row>
    <row r="39" spans="1:13" x14ac:dyDescent="0.15">
      <c r="A39" s="395" t="s">
        <v>2</v>
      </c>
      <c r="B39" s="395"/>
      <c r="C39" s="395"/>
      <c r="D39" s="395"/>
      <c r="E39" s="395"/>
      <c r="F39" s="395"/>
      <c r="G39" s="395"/>
      <c r="H39" s="394"/>
      <c r="I39" s="7" t="s">
        <v>51</v>
      </c>
      <c r="J39" s="15" t="s">
        <v>56</v>
      </c>
      <c r="K39" s="394"/>
      <c r="L39" s="7" t="s">
        <v>111</v>
      </c>
      <c r="M39" s="7" t="s">
        <v>116</v>
      </c>
    </row>
    <row r="40" spans="1:13" x14ac:dyDescent="0.15">
      <c r="A40" s="395"/>
      <c r="B40" s="395"/>
      <c r="C40" s="395"/>
      <c r="D40" s="395"/>
      <c r="E40" s="395"/>
      <c r="F40" s="395"/>
      <c r="G40" s="395"/>
      <c r="H40" s="394"/>
      <c r="I40" s="7" t="s">
        <v>57</v>
      </c>
      <c r="J40" s="7" t="s">
        <v>977</v>
      </c>
      <c r="K40" s="394"/>
      <c r="L40" s="7" t="s">
        <v>112</v>
      </c>
      <c r="M40" s="7" t="s">
        <v>117</v>
      </c>
    </row>
    <row r="41" spans="1:13" x14ac:dyDescent="0.15">
      <c r="A41" s="395"/>
      <c r="B41" s="395"/>
      <c r="C41" s="395"/>
      <c r="D41" s="395"/>
      <c r="E41" s="395"/>
      <c r="F41" s="395"/>
      <c r="G41" s="395"/>
      <c r="H41" s="394"/>
      <c r="I41" s="7" t="s">
        <v>53</v>
      </c>
      <c r="J41" s="7" t="s">
        <v>58</v>
      </c>
      <c r="K41" s="394"/>
      <c r="L41" s="7" t="s">
        <v>113</v>
      </c>
      <c r="M41" s="7" t="s">
        <v>118</v>
      </c>
    </row>
    <row r="42" spans="1:13" ht="15" customHeight="1" x14ac:dyDescent="0.15">
      <c r="A42" s="395"/>
      <c r="B42" s="395"/>
      <c r="C42" s="395"/>
      <c r="D42" s="395"/>
      <c r="E42" s="395"/>
      <c r="F42" s="395"/>
      <c r="G42" s="395"/>
      <c r="H42" s="396">
        <f>H37</f>
        <v>45297</v>
      </c>
      <c r="I42" s="12">
        <v>437</v>
      </c>
      <c r="J42" s="12">
        <v>511</v>
      </c>
      <c r="K42" s="396">
        <f>K37</f>
        <v>45304</v>
      </c>
      <c r="L42" s="12">
        <v>420</v>
      </c>
      <c r="M42" s="12">
        <v>466</v>
      </c>
    </row>
    <row r="43" spans="1:13" ht="13.5" customHeight="1" thickBot="1" x14ac:dyDescent="0.2">
      <c r="A43" s="398" t="s">
        <v>973</v>
      </c>
      <c r="B43" s="398"/>
      <c r="C43" s="398"/>
      <c r="D43" s="398"/>
      <c r="E43" s="398"/>
      <c r="F43" s="398"/>
      <c r="G43" s="398"/>
      <c r="H43" s="397"/>
      <c r="I43" s="13">
        <v>1.6</v>
      </c>
      <c r="J43" s="13">
        <v>1.2</v>
      </c>
      <c r="K43" s="397"/>
      <c r="L43" s="13">
        <v>1.7</v>
      </c>
      <c r="M43" s="13">
        <v>2.2000000000000002</v>
      </c>
    </row>
    <row r="44" spans="1:13" ht="13.5" customHeight="1" x14ac:dyDescent="0.15">
      <c r="A44" s="398"/>
      <c r="B44" s="398"/>
      <c r="C44" s="398"/>
      <c r="D44" s="398"/>
      <c r="E44" s="398"/>
      <c r="F44" s="398"/>
      <c r="G44" s="398"/>
      <c r="H44" s="393">
        <v>45298</v>
      </c>
      <c r="I44" s="389" t="s">
        <v>976</v>
      </c>
      <c r="J44" s="389" t="s">
        <v>976</v>
      </c>
      <c r="K44" s="393">
        <v>45305</v>
      </c>
      <c r="L44" s="389" t="s">
        <v>976</v>
      </c>
      <c r="M44" s="389" t="s">
        <v>976</v>
      </c>
    </row>
    <row r="45" spans="1:13" ht="13.5" customHeight="1" x14ac:dyDescent="0.15">
      <c r="A45" s="399" t="s">
        <v>974</v>
      </c>
      <c r="B45" s="400"/>
      <c r="C45" s="400"/>
      <c r="D45" s="400"/>
      <c r="E45" s="400"/>
      <c r="F45" s="400"/>
      <c r="G45" s="400"/>
      <c r="H45" s="394"/>
      <c r="I45" s="390"/>
      <c r="J45" s="390"/>
      <c r="K45" s="394"/>
      <c r="L45" s="390"/>
      <c r="M45" s="390"/>
    </row>
    <row r="46" spans="1:13" ht="13.5" customHeight="1" x14ac:dyDescent="0.15">
      <c r="A46" s="400"/>
      <c r="B46" s="400"/>
      <c r="C46" s="400"/>
      <c r="D46" s="400"/>
      <c r="E46" s="400"/>
      <c r="F46" s="400"/>
      <c r="G46" s="400"/>
      <c r="H46" s="394"/>
      <c r="I46" s="390"/>
      <c r="J46" s="390"/>
      <c r="K46" s="394"/>
      <c r="L46" s="390"/>
      <c r="M46" s="390"/>
    </row>
    <row r="47" spans="1:13" ht="13.5" customHeight="1" x14ac:dyDescent="0.15">
      <c r="A47" s="400"/>
      <c r="B47" s="400"/>
      <c r="C47" s="400"/>
      <c r="D47" s="400"/>
      <c r="E47" s="400"/>
      <c r="F47" s="400"/>
      <c r="G47" s="400"/>
      <c r="H47" s="394"/>
      <c r="I47" s="390"/>
      <c r="J47" s="390"/>
      <c r="K47" s="394"/>
      <c r="L47" s="390"/>
      <c r="M47" s="390"/>
    </row>
    <row r="48" spans="1:13" ht="13.5" customHeight="1" x14ac:dyDescent="0.15">
      <c r="A48" s="399" t="s">
        <v>975</v>
      </c>
      <c r="B48" s="400"/>
      <c r="C48" s="400"/>
      <c r="D48" s="400"/>
      <c r="E48" s="400"/>
      <c r="F48" s="400"/>
      <c r="G48" s="400"/>
      <c r="H48" s="394"/>
      <c r="I48" s="390"/>
      <c r="J48" s="390"/>
      <c r="K48" s="394"/>
      <c r="L48" s="390"/>
      <c r="M48" s="390"/>
    </row>
    <row r="49" spans="1:13" ht="15" customHeight="1" x14ac:dyDescent="0.15">
      <c r="A49" s="400"/>
      <c r="B49" s="400"/>
      <c r="C49" s="400"/>
      <c r="D49" s="400"/>
      <c r="E49" s="400"/>
      <c r="F49" s="400"/>
      <c r="G49" s="400"/>
      <c r="H49" s="396">
        <f>H44</f>
        <v>45298</v>
      </c>
      <c r="I49" s="390"/>
      <c r="J49" s="390"/>
      <c r="K49" s="396">
        <f>K44</f>
        <v>45305</v>
      </c>
      <c r="L49" s="390"/>
      <c r="M49" s="390"/>
    </row>
    <row r="50" spans="1:13" ht="13.5" customHeight="1" thickBot="1" x14ac:dyDescent="0.2">
      <c r="A50" s="400"/>
      <c r="B50" s="400"/>
      <c r="C50" s="400"/>
      <c r="D50" s="400"/>
      <c r="E50" s="400"/>
      <c r="F50" s="400"/>
      <c r="G50" s="400"/>
      <c r="H50" s="397"/>
      <c r="I50" s="391"/>
      <c r="J50" s="391"/>
      <c r="K50" s="397"/>
      <c r="L50" s="391"/>
      <c r="M50" s="391"/>
    </row>
    <row r="56" spans="1:13" ht="15" x14ac:dyDescent="0.2">
      <c r="B56" s="19"/>
    </row>
  </sheetData>
  <mergeCells count="45">
    <mergeCell ref="A1:G3"/>
    <mergeCell ref="H2:H6"/>
    <mergeCell ref="K2:K6"/>
    <mergeCell ref="A4:G4"/>
    <mergeCell ref="H7:H8"/>
    <mergeCell ref="K7:K8"/>
    <mergeCell ref="I2:I8"/>
    <mergeCell ref="J2:J8"/>
    <mergeCell ref="H30:H34"/>
    <mergeCell ref="K30:K34"/>
    <mergeCell ref="H35:H36"/>
    <mergeCell ref="K35:K36"/>
    <mergeCell ref="H9:H13"/>
    <mergeCell ref="K9:K13"/>
    <mergeCell ref="H14:H15"/>
    <mergeCell ref="K14:K15"/>
    <mergeCell ref="H16:H20"/>
    <mergeCell ref="K16:K20"/>
    <mergeCell ref="H21:H22"/>
    <mergeCell ref="K21:K22"/>
    <mergeCell ref="H23:H27"/>
    <mergeCell ref="K23:K27"/>
    <mergeCell ref="H28:H29"/>
    <mergeCell ref="K28:K29"/>
    <mergeCell ref="A37:G38"/>
    <mergeCell ref="H37:H41"/>
    <mergeCell ref="K37:K41"/>
    <mergeCell ref="A39:G42"/>
    <mergeCell ref="H42:H43"/>
    <mergeCell ref="K42:K43"/>
    <mergeCell ref="A43:G44"/>
    <mergeCell ref="H44:H48"/>
    <mergeCell ref="K44:K48"/>
    <mergeCell ref="A45:G47"/>
    <mergeCell ref="A48:G50"/>
    <mergeCell ref="H49:H50"/>
    <mergeCell ref="K49:K50"/>
    <mergeCell ref="L44:L50"/>
    <mergeCell ref="M44:M50"/>
    <mergeCell ref="I9:I15"/>
    <mergeCell ref="J9:J15"/>
    <mergeCell ref="I16:I22"/>
    <mergeCell ref="J16:J22"/>
    <mergeCell ref="I44:I50"/>
    <mergeCell ref="J44:J50"/>
  </mergeCells>
  <phoneticPr fontId="3"/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4888-8817-407D-B15E-E3E2398028A8}">
  <sheetPr codeName="Sheet14">
    <pageSetUpPr fitToPage="1"/>
  </sheetPr>
  <dimension ref="A1:V551"/>
  <sheetViews>
    <sheetView zoomScaleNormal="100" workbookViewId="0">
      <selection sqref="A1:A2"/>
    </sheetView>
  </sheetViews>
  <sheetFormatPr defaultColWidth="9" defaultRowHeight="13.5" x14ac:dyDescent="0.4"/>
  <cols>
    <col min="1" max="1" width="15.625" style="296" customWidth="1"/>
    <col min="2" max="2" width="8.625" style="296" customWidth="1"/>
    <col min="3" max="3" width="26.625" style="296" customWidth="1"/>
    <col min="4" max="22" width="9.125" style="296" customWidth="1"/>
    <col min="23" max="16384" width="9" style="296"/>
  </cols>
  <sheetData>
    <row r="1" spans="1:22" ht="13.5" customHeight="1" x14ac:dyDescent="0.4">
      <c r="A1" s="456" t="s">
        <v>892</v>
      </c>
      <c r="B1" s="458" t="s">
        <v>893</v>
      </c>
      <c r="C1" s="458" t="s">
        <v>894</v>
      </c>
      <c r="D1" s="324" t="s">
        <v>895</v>
      </c>
      <c r="E1" s="324" t="s">
        <v>896</v>
      </c>
      <c r="F1" s="324" t="s">
        <v>897</v>
      </c>
      <c r="G1" s="324" t="s">
        <v>385</v>
      </c>
      <c r="H1" s="324" t="s">
        <v>898</v>
      </c>
      <c r="I1" s="324" t="s">
        <v>899</v>
      </c>
      <c r="J1" s="324" t="s">
        <v>900</v>
      </c>
      <c r="K1" s="324" t="s">
        <v>901</v>
      </c>
      <c r="L1" s="324" t="s">
        <v>902</v>
      </c>
      <c r="M1" s="324" t="s">
        <v>903</v>
      </c>
      <c r="N1" s="324" t="s">
        <v>904</v>
      </c>
      <c r="O1" s="324" t="s">
        <v>905</v>
      </c>
      <c r="P1" s="324" t="s">
        <v>906</v>
      </c>
      <c r="Q1" s="324" t="s">
        <v>907</v>
      </c>
      <c r="R1" s="324" t="s">
        <v>908</v>
      </c>
      <c r="S1" s="324" t="s">
        <v>909</v>
      </c>
      <c r="T1" s="324" t="s">
        <v>910</v>
      </c>
      <c r="U1" s="324" t="s">
        <v>911</v>
      </c>
      <c r="V1" s="325" t="s">
        <v>388</v>
      </c>
    </row>
    <row r="2" spans="1:22" ht="13.5" customHeight="1" thickBot="1" x14ac:dyDescent="0.45">
      <c r="A2" s="457"/>
      <c r="B2" s="459"/>
      <c r="C2" s="459"/>
      <c r="D2" s="326" t="s">
        <v>912</v>
      </c>
      <c r="E2" s="326" t="s">
        <v>390</v>
      </c>
      <c r="F2" s="326" t="s">
        <v>390</v>
      </c>
      <c r="G2" s="326" t="s">
        <v>390</v>
      </c>
      <c r="H2" s="326" t="s">
        <v>913</v>
      </c>
      <c r="I2" s="326" t="s">
        <v>913</v>
      </c>
      <c r="J2" s="326" t="s">
        <v>913</v>
      </c>
      <c r="K2" s="326" t="s">
        <v>913</v>
      </c>
      <c r="L2" s="326" t="s">
        <v>913</v>
      </c>
      <c r="M2" s="326" t="s">
        <v>913</v>
      </c>
      <c r="N2" s="326" t="s">
        <v>914</v>
      </c>
      <c r="O2" s="326" t="s">
        <v>914</v>
      </c>
      <c r="P2" s="326" t="s">
        <v>913</v>
      </c>
      <c r="Q2" s="326" t="s">
        <v>914</v>
      </c>
      <c r="R2" s="326" t="s">
        <v>913</v>
      </c>
      <c r="S2" s="326" t="s">
        <v>913</v>
      </c>
      <c r="T2" s="326" t="s">
        <v>913</v>
      </c>
      <c r="U2" s="326" t="s">
        <v>390</v>
      </c>
      <c r="V2" s="327" t="s">
        <v>390</v>
      </c>
    </row>
    <row r="3" spans="1:22" ht="13.5" customHeight="1" x14ac:dyDescent="0.4">
      <c r="A3" s="328">
        <v>45292</v>
      </c>
      <c r="B3" s="177" t="s">
        <v>848</v>
      </c>
      <c r="C3" s="329" t="s">
        <v>915</v>
      </c>
      <c r="D3" s="329">
        <v>286</v>
      </c>
      <c r="E3" s="329">
        <v>4.3</v>
      </c>
      <c r="F3" s="329">
        <v>0.5</v>
      </c>
      <c r="G3" s="329">
        <v>63.1</v>
      </c>
      <c r="H3" s="329">
        <v>2</v>
      </c>
      <c r="I3" s="329">
        <v>49</v>
      </c>
      <c r="J3" s="329">
        <v>5</v>
      </c>
      <c r="K3" s="329">
        <v>12</v>
      </c>
      <c r="L3" s="329">
        <v>58</v>
      </c>
      <c r="M3" s="329">
        <v>0.2</v>
      </c>
      <c r="N3" s="329">
        <v>0</v>
      </c>
      <c r="O3" s="329">
        <v>0</v>
      </c>
      <c r="P3" s="329">
        <v>0</v>
      </c>
      <c r="Q3" s="329">
        <v>0</v>
      </c>
      <c r="R3" s="329">
        <v>0.03</v>
      </c>
      <c r="S3" s="329">
        <v>0.02</v>
      </c>
      <c r="T3" s="329">
        <v>0</v>
      </c>
      <c r="U3" s="329">
        <v>0.5</v>
      </c>
      <c r="V3" s="330">
        <v>0</v>
      </c>
    </row>
    <row r="4" spans="1:22" ht="13.5" customHeight="1" x14ac:dyDescent="0.4">
      <c r="A4" s="331"/>
      <c r="B4" s="332"/>
      <c r="C4" s="333" t="s">
        <v>6</v>
      </c>
      <c r="D4" s="333">
        <v>71</v>
      </c>
      <c r="E4" s="333">
        <v>5.4</v>
      </c>
      <c r="F4" s="333">
        <v>4</v>
      </c>
      <c r="G4" s="333">
        <v>3.3</v>
      </c>
      <c r="H4" s="333">
        <v>192</v>
      </c>
      <c r="I4" s="333">
        <v>119</v>
      </c>
      <c r="J4" s="333">
        <v>20</v>
      </c>
      <c r="K4" s="333">
        <v>20</v>
      </c>
      <c r="L4" s="333">
        <v>64</v>
      </c>
      <c r="M4" s="333">
        <v>0.5</v>
      </c>
      <c r="N4" s="333">
        <v>32</v>
      </c>
      <c r="O4" s="333">
        <v>0.2</v>
      </c>
      <c r="P4" s="333">
        <v>0.3</v>
      </c>
      <c r="Q4" s="333">
        <v>23</v>
      </c>
      <c r="R4" s="333">
        <v>0.13</v>
      </c>
      <c r="S4" s="333">
        <v>0.09</v>
      </c>
      <c r="T4" s="333">
        <v>2</v>
      </c>
      <c r="U4" s="333">
        <v>0.2</v>
      </c>
      <c r="V4" s="334">
        <v>0.5</v>
      </c>
    </row>
    <row r="5" spans="1:22" ht="13.5" customHeight="1" x14ac:dyDescent="0.4">
      <c r="A5" s="331"/>
      <c r="B5" s="332"/>
      <c r="C5" s="333" t="s">
        <v>7</v>
      </c>
      <c r="D5" s="333">
        <v>29</v>
      </c>
      <c r="E5" s="333">
        <v>0.8</v>
      </c>
      <c r="F5" s="333">
        <v>2.2000000000000002</v>
      </c>
      <c r="G5" s="333">
        <v>1.5</v>
      </c>
      <c r="H5" s="333">
        <v>112</v>
      </c>
      <c r="I5" s="333">
        <v>57</v>
      </c>
      <c r="J5" s="333">
        <v>8</v>
      </c>
      <c r="K5" s="333">
        <v>5</v>
      </c>
      <c r="L5" s="333">
        <v>10</v>
      </c>
      <c r="M5" s="333">
        <v>0.1</v>
      </c>
      <c r="N5" s="333">
        <v>0</v>
      </c>
      <c r="O5" s="333">
        <v>0</v>
      </c>
      <c r="P5" s="333">
        <v>2.8</v>
      </c>
      <c r="Q5" s="333">
        <v>6</v>
      </c>
      <c r="R5" s="333">
        <v>0.01</v>
      </c>
      <c r="S5" s="333">
        <v>0.01</v>
      </c>
      <c r="T5" s="333">
        <v>1</v>
      </c>
      <c r="U5" s="333">
        <v>0.6</v>
      </c>
      <c r="V5" s="334">
        <v>0.3</v>
      </c>
    </row>
    <row r="6" spans="1:22" ht="13.5" customHeight="1" x14ac:dyDescent="0.4">
      <c r="A6" s="331"/>
      <c r="B6" s="332"/>
      <c r="C6" s="333" t="s">
        <v>8</v>
      </c>
      <c r="D6" s="333">
        <v>40</v>
      </c>
      <c r="E6" s="333">
        <v>1.9</v>
      </c>
      <c r="F6" s="333">
        <v>1.4</v>
      </c>
      <c r="G6" s="333">
        <v>5</v>
      </c>
      <c r="H6" s="333">
        <v>125</v>
      </c>
      <c r="I6" s="333">
        <v>110</v>
      </c>
      <c r="J6" s="333">
        <v>5</v>
      </c>
      <c r="K6" s="333">
        <v>7</v>
      </c>
      <c r="L6" s="333">
        <v>23</v>
      </c>
      <c r="M6" s="333">
        <v>0.1</v>
      </c>
      <c r="N6" s="333">
        <v>94</v>
      </c>
      <c r="O6" s="333">
        <v>0</v>
      </c>
      <c r="P6" s="333">
        <v>0.1</v>
      </c>
      <c r="Q6" s="333">
        <v>3</v>
      </c>
      <c r="R6" s="333">
        <v>0.03</v>
      </c>
      <c r="S6" s="333">
        <v>0.02</v>
      </c>
      <c r="T6" s="333">
        <v>24</v>
      </c>
      <c r="U6" s="333">
        <v>0.6</v>
      </c>
      <c r="V6" s="334">
        <v>0.3</v>
      </c>
    </row>
    <row r="7" spans="1:22" ht="13.5" customHeight="1" x14ac:dyDescent="0.4">
      <c r="A7" s="331"/>
      <c r="B7" s="332"/>
      <c r="C7" s="333" t="s">
        <v>9</v>
      </c>
      <c r="D7" s="333">
        <v>11</v>
      </c>
      <c r="E7" s="333">
        <v>0.5</v>
      </c>
      <c r="F7" s="333">
        <v>0.3</v>
      </c>
      <c r="G7" s="333">
        <v>1.8</v>
      </c>
      <c r="H7" s="333">
        <v>66</v>
      </c>
      <c r="I7" s="333">
        <v>17</v>
      </c>
      <c r="J7" s="333">
        <v>20</v>
      </c>
      <c r="K7" s="333">
        <v>3</v>
      </c>
      <c r="L7" s="333">
        <v>8</v>
      </c>
      <c r="M7" s="333">
        <v>0.1</v>
      </c>
      <c r="N7" s="333">
        <v>62</v>
      </c>
      <c r="O7" s="333">
        <v>0</v>
      </c>
      <c r="P7" s="333">
        <v>0</v>
      </c>
      <c r="Q7" s="333">
        <v>0</v>
      </c>
      <c r="R7" s="333">
        <v>0</v>
      </c>
      <c r="S7" s="333">
        <v>0</v>
      </c>
      <c r="T7" s="333">
        <v>0</v>
      </c>
      <c r="U7" s="333">
        <v>0.3</v>
      </c>
      <c r="V7" s="334">
        <v>0.2</v>
      </c>
    </row>
    <row r="8" spans="1:22" ht="13.5" customHeight="1" x14ac:dyDescent="0.4">
      <c r="A8" s="331"/>
      <c r="B8" s="332" t="s">
        <v>916</v>
      </c>
      <c r="C8" s="333"/>
      <c r="D8" s="333">
        <f t="shared" ref="D8:V8" si="0">SUM(D3:D7)</f>
        <v>437</v>
      </c>
      <c r="E8" s="333">
        <f t="shared" si="0"/>
        <v>12.9</v>
      </c>
      <c r="F8" s="333">
        <f t="shared" si="0"/>
        <v>8.4</v>
      </c>
      <c r="G8" s="333">
        <f t="shared" si="0"/>
        <v>74.7</v>
      </c>
      <c r="H8" s="333">
        <f t="shared" si="0"/>
        <v>497</v>
      </c>
      <c r="I8" s="333">
        <f t="shared" si="0"/>
        <v>352</v>
      </c>
      <c r="J8" s="333">
        <f t="shared" si="0"/>
        <v>58</v>
      </c>
      <c r="K8" s="333">
        <f t="shared" si="0"/>
        <v>47</v>
      </c>
      <c r="L8" s="333">
        <f t="shared" si="0"/>
        <v>163</v>
      </c>
      <c r="M8" s="333">
        <f t="shared" si="0"/>
        <v>0.99999999999999989</v>
      </c>
      <c r="N8" s="333">
        <f t="shared" si="0"/>
        <v>188</v>
      </c>
      <c r="O8" s="333">
        <f t="shared" si="0"/>
        <v>0.2</v>
      </c>
      <c r="P8" s="333">
        <f t="shared" si="0"/>
        <v>3.1999999999999997</v>
      </c>
      <c r="Q8" s="333">
        <f t="shared" si="0"/>
        <v>32</v>
      </c>
      <c r="R8" s="333">
        <f t="shared" si="0"/>
        <v>0.2</v>
      </c>
      <c r="S8" s="333">
        <f t="shared" si="0"/>
        <v>0.13999999999999999</v>
      </c>
      <c r="T8" s="333">
        <f t="shared" si="0"/>
        <v>27</v>
      </c>
      <c r="U8" s="333">
        <f t="shared" si="0"/>
        <v>2.1999999999999997</v>
      </c>
      <c r="V8" s="334">
        <f t="shared" si="0"/>
        <v>1.3</v>
      </c>
    </row>
    <row r="9" spans="1:22" ht="13.5" customHeight="1" x14ac:dyDescent="0.4">
      <c r="A9" s="331"/>
      <c r="B9" s="332" t="s">
        <v>917</v>
      </c>
      <c r="C9" s="333" t="s">
        <v>277</v>
      </c>
      <c r="D9" s="333">
        <v>27</v>
      </c>
      <c r="E9" s="333">
        <v>0.6</v>
      </c>
      <c r="F9" s="333">
        <v>0.1</v>
      </c>
      <c r="G9" s="333">
        <v>6.2</v>
      </c>
      <c r="H9" s="333">
        <v>238</v>
      </c>
      <c r="I9" s="333">
        <v>57</v>
      </c>
      <c r="J9" s="333">
        <v>14</v>
      </c>
      <c r="K9" s="333">
        <v>11</v>
      </c>
      <c r="L9" s="333">
        <v>14</v>
      </c>
      <c r="M9" s="333">
        <v>0.2</v>
      </c>
      <c r="N9" s="333">
        <v>0</v>
      </c>
      <c r="O9" s="333">
        <v>0</v>
      </c>
      <c r="P9" s="333">
        <v>0.2</v>
      </c>
      <c r="Q9" s="333">
        <v>0</v>
      </c>
      <c r="R9" s="333">
        <v>0.01</v>
      </c>
      <c r="S9" s="333">
        <v>0.01</v>
      </c>
      <c r="T9" s="333">
        <v>120</v>
      </c>
      <c r="U9" s="333">
        <v>1.6</v>
      </c>
      <c r="V9" s="334">
        <v>0.6</v>
      </c>
    </row>
    <row r="10" spans="1:22" ht="13.5" customHeight="1" x14ac:dyDescent="0.4">
      <c r="A10" s="331"/>
      <c r="B10" s="332" t="s">
        <v>916</v>
      </c>
      <c r="C10" s="333"/>
      <c r="D10" s="333">
        <f t="shared" ref="D10:V10" si="1">D8+D9</f>
        <v>464</v>
      </c>
      <c r="E10" s="333">
        <f t="shared" si="1"/>
        <v>13.5</v>
      </c>
      <c r="F10" s="333">
        <f t="shared" si="1"/>
        <v>8.5</v>
      </c>
      <c r="G10" s="333">
        <f t="shared" si="1"/>
        <v>80.900000000000006</v>
      </c>
      <c r="H10" s="333">
        <f t="shared" si="1"/>
        <v>735</v>
      </c>
      <c r="I10" s="333">
        <f t="shared" si="1"/>
        <v>409</v>
      </c>
      <c r="J10" s="333">
        <f t="shared" si="1"/>
        <v>72</v>
      </c>
      <c r="K10" s="333">
        <f t="shared" si="1"/>
        <v>58</v>
      </c>
      <c r="L10" s="333">
        <f t="shared" si="1"/>
        <v>177</v>
      </c>
      <c r="M10" s="333">
        <f t="shared" si="1"/>
        <v>1.2</v>
      </c>
      <c r="N10" s="333">
        <f t="shared" si="1"/>
        <v>188</v>
      </c>
      <c r="O10" s="333">
        <f t="shared" si="1"/>
        <v>0.2</v>
      </c>
      <c r="P10" s="333">
        <f t="shared" si="1"/>
        <v>3.4</v>
      </c>
      <c r="Q10" s="333">
        <f t="shared" si="1"/>
        <v>32</v>
      </c>
      <c r="R10" s="333">
        <f t="shared" si="1"/>
        <v>0.21000000000000002</v>
      </c>
      <c r="S10" s="333">
        <f t="shared" si="1"/>
        <v>0.15</v>
      </c>
      <c r="T10" s="333">
        <f t="shared" si="1"/>
        <v>147</v>
      </c>
      <c r="U10" s="333">
        <f t="shared" si="1"/>
        <v>3.8</v>
      </c>
      <c r="V10" s="334">
        <f t="shared" si="1"/>
        <v>1.9</v>
      </c>
    </row>
    <row r="11" spans="1:22" ht="13.5" customHeight="1" x14ac:dyDescent="0.4">
      <c r="A11" s="331"/>
      <c r="B11" s="332" t="s">
        <v>858</v>
      </c>
      <c r="C11" s="333" t="s">
        <v>915</v>
      </c>
      <c r="D11" s="333">
        <v>286</v>
      </c>
      <c r="E11" s="333">
        <v>4.3</v>
      </c>
      <c r="F11" s="333">
        <v>0.5</v>
      </c>
      <c r="G11" s="333">
        <v>63.1</v>
      </c>
      <c r="H11" s="333">
        <v>2</v>
      </c>
      <c r="I11" s="333">
        <v>49</v>
      </c>
      <c r="J11" s="333">
        <v>5</v>
      </c>
      <c r="K11" s="333">
        <v>12</v>
      </c>
      <c r="L11" s="333">
        <v>58</v>
      </c>
      <c r="M11" s="333">
        <v>0.2</v>
      </c>
      <c r="N11" s="333">
        <v>0</v>
      </c>
      <c r="O11" s="333">
        <v>0</v>
      </c>
      <c r="P11" s="333">
        <v>0</v>
      </c>
      <c r="Q11" s="333">
        <v>0</v>
      </c>
      <c r="R11" s="333">
        <v>0.03</v>
      </c>
      <c r="S11" s="333">
        <v>0.02</v>
      </c>
      <c r="T11" s="333">
        <v>0</v>
      </c>
      <c r="U11" s="333">
        <v>0.5</v>
      </c>
      <c r="V11" s="334">
        <v>0</v>
      </c>
    </row>
    <row r="12" spans="1:22" ht="13.5" customHeight="1" x14ac:dyDescent="0.4">
      <c r="A12" s="331"/>
      <c r="B12" s="332"/>
      <c r="C12" s="333" t="s">
        <v>10</v>
      </c>
      <c r="D12" s="333">
        <v>108</v>
      </c>
      <c r="E12" s="333">
        <v>6</v>
      </c>
      <c r="F12" s="333">
        <v>6.4</v>
      </c>
      <c r="G12" s="333">
        <v>9.1999999999999993</v>
      </c>
      <c r="H12" s="333">
        <v>277</v>
      </c>
      <c r="I12" s="333">
        <v>101</v>
      </c>
      <c r="J12" s="333">
        <v>8</v>
      </c>
      <c r="K12" s="333">
        <v>11</v>
      </c>
      <c r="L12" s="333">
        <v>51</v>
      </c>
      <c r="M12" s="333">
        <v>0.5</v>
      </c>
      <c r="N12" s="333">
        <v>14</v>
      </c>
      <c r="O12" s="333">
        <v>0</v>
      </c>
      <c r="P12" s="333">
        <v>0.4</v>
      </c>
      <c r="Q12" s="333">
        <v>14</v>
      </c>
      <c r="R12" s="333">
        <v>0.02</v>
      </c>
      <c r="S12" s="333">
        <v>0.03</v>
      </c>
      <c r="T12" s="333">
        <v>1</v>
      </c>
      <c r="U12" s="333">
        <v>3.2</v>
      </c>
      <c r="V12" s="334">
        <v>0.7</v>
      </c>
    </row>
    <row r="13" spans="1:22" ht="13.5" customHeight="1" x14ac:dyDescent="0.4">
      <c r="A13" s="331"/>
      <c r="B13" s="332"/>
      <c r="C13" s="333" t="s">
        <v>11</v>
      </c>
      <c r="D13" s="333">
        <v>14</v>
      </c>
      <c r="E13" s="333">
        <v>1.1000000000000001</v>
      </c>
      <c r="F13" s="333">
        <v>0</v>
      </c>
      <c r="G13" s="333">
        <v>2.2000000000000002</v>
      </c>
      <c r="H13" s="333">
        <v>77</v>
      </c>
      <c r="I13" s="333">
        <v>0</v>
      </c>
      <c r="J13" s="333">
        <v>0</v>
      </c>
      <c r="K13" s="333">
        <v>0</v>
      </c>
      <c r="L13" s="333">
        <v>0</v>
      </c>
      <c r="M13" s="333">
        <v>0</v>
      </c>
      <c r="N13" s="333">
        <v>0</v>
      </c>
      <c r="O13" s="333">
        <v>0</v>
      </c>
      <c r="P13" s="333">
        <v>0</v>
      </c>
      <c r="Q13" s="333">
        <v>0</v>
      </c>
      <c r="R13" s="333">
        <v>0</v>
      </c>
      <c r="S13" s="333">
        <v>0</v>
      </c>
      <c r="T13" s="333">
        <v>0</v>
      </c>
      <c r="U13" s="333">
        <v>0.1</v>
      </c>
      <c r="V13" s="334">
        <v>0.2</v>
      </c>
    </row>
    <row r="14" spans="1:22" ht="13.5" customHeight="1" x14ac:dyDescent="0.4">
      <c r="A14" s="331"/>
      <c r="B14" s="332"/>
      <c r="C14" s="333" t="s">
        <v>12</v>
      </c>
      <c r="D14" s="333">
        <v>47</v>
      </c>
      <c r="E14" s="333">
        <v>1.6</v>
      </c>
      <c r="F14" s="333">
        <v>0.8</v>
      </c>
      <c r="G14" s="333">
        <v>9.9</v>
      </c>
      <c r="H14" s="333">
        <v>433</v>
      </c>
      <c r="I14" s="333">
        <v>267</v>
      </c>
      <c r="J14" s="333">
        <v>39</v>
      </c>
      <c r="K14" s="333">
        <v>1</v>
      </c>
      <c r="L14" s="333">
        <v>9</v>
      </c>
      <c r="M14" s="333">
        <v>2.5</v>
      </c>
      <c r="N14" s="333">
        <v>1</v>
      </c>
      <c r="O14" s="333">
        <v>0</v>
      </c>
      <c r="P14" s="333">
        <v>0</v>
      </c>
      <c r="Q14" s="333">
        <v>1</v>
      </c>
      <c r="R14" s="333">
        <v>0.02</v>
      </c>
      <c r="S14" s="333">
        <v>0.01</v>
      </c>
      <c r="T14" s="333">
        <v>0</v>
      </c>
      <c r="U14" s="333">
        <v>0</v>
      </c>
      <c r="V14" s="334">
        <v>1.1000000000000001</v>
      </c>
    </row>
    <row r="15" spans="1:22" ht="13.5" customHeight="1" x14ac:dyDescent="0.4">
      <c r="A15" s="331"/>
      <c r="B15" s="332"/>
      <c r="C15" s="333" t="s">
        <v>13</v>
      </c>
      <c r="D15" s="333">
        <v>52</v>
      </c>
      <c r="E15" s="333">
        <v>1.8</v>
      </c>
      <c r="F15" s="333">
        <v>2.6</v>
      </c>
      <c r="G15" s="333">
        <v>5.2</v>
      </c>
      <c r="H15" s="333">
        <v>200</v>
      </c>
      <c r="I15" s="333">
        <v>56</v>
      </c>
      <c r="J15" s="333">
        <v>16</v>
      </c>
      <c r="K15" s="333">
        <v>2</v>
      </c>
      <c r="L15" s="333">
        <v>9</v>
      </c>
      <c r="M15" s="333">
        <v>0.3</v>
      </c>
      <c r="N15" s="333">
        <v>48</v>
      </c>
      <c r="O15" s="333">
        <v>0</v>
      </c>
      <c r="P15" s="333">
        <v>0.1</v>
      </c>
      <c r="Q15" s="333">
        <v>19</v>
      </c>
      <c r="R15" s="333">
        <v>0.43</v>
      </c>
      <c r="S15" s="333">
        <v>0.02</v>
      </c>
      <c r="T15" s="333">
        <v>30</v>
      </c>
      <c r="U15" s="333">
        <v>0.2</v>
      </c>
      <c r="V15" s="334">
        <v>0.5</v>
      </c>
    </row>
    <row r="16" spans="1:22" ht="13.5" customHeight="1" x14ac:dyDescent="0.4">
      <c r="A16" s="331"/>
      <c r="B16" s="332"/>
      <c r="C16" s="333" t="s">
        <v>14</v>
      </c>
      <c r="D16" s="333">
        <v>7</v>
      </c>
      <c r="E16" s="333">
        <v>0.4</v>
      </c>
      <c r="F16" s="333">
        <v>0.1</v>
      </c>
      <c r="G16" s="333">
        <v>1.1000000000000001</v>
      </c>
      <c r="H16" s="333">
        <v>61</v>
      </c>
      <c r="I16" s="333">
        <v>28</v>
      </c>
      <c r="J16" s="333">
        <v>3</v>
      </c>
      <c r="K16" s="333">
        <v>1</v>
      </c>
      <c r="L16" s="333">
        <v>2</v>
      </c>
      <c r="M16" s="333">
        <v>0</v>
      </c>
      <c r="N16" s="333">
        <v>47</v>
      </c>
      <c r="O16" s="333">
        <v>0</v>
      </c>
      <c r="P16" s="333">
        <v>0</v>
      </c>
      <c r="Q16" s="333">
        <v>0</v>
      </c>
      <c r="R16" s="333">
        <v>0</v>
      </c>
      <c r="S16" s="333">
        <v>0</v>
      </c>
      <c r="T16" s="333">
        <v>1</v>
      </c>
      <c r="U16" s="333">
        <v>0.2</v>
      </c>
      <c r="V16" s="334">
        <v>0.2</v>
      </c>
    </row>
    <row r="17" spans="1:22" ht="13.5" customHeight="1" x14ac:dyDescent="0.4">
      <c r="A17" s="331"/>
      <c r="B17" s="332" t="s">
        <v>916</v>
      </c>
      <c r="C17" s="333"/>
      <c r="D17" s="333">
        <f t="shared" ref="D17:V17" si="2">SUM(D11:D16)</f>
        <v>514</v>
      </c>
      <c r="E17" s="333">
        <f t="shared" si="2"/>
        <v>15.200000000000001</v>
      </c>
      <c r="F17" s="333">
        <f t="shared" si="2"/>
        <v>10.4</v>
      </c>
      <c r="G17" s="333">
        <f t="shared" si="2"/>
        <v>90.7</v>
      </c>
      <c r="H17" s="333">
        <f t="shared" si="2"/>
        <v>1050</v>
      </c>
      <c r="I17" s="333">
        <f t="shared" si="2"/>
        <v>501</v>
      </c>
      <c r="J17" s="333">
        <f t="shared" si="2"/>
        <v>71</v>
      </c>
      <c r="K17" s="333">
        <f t="shared" si="2"/>
        <v>27</v>
      </c>
      <c r="L17" s="333">
        <f t="shared" si="2"/>
        <v>129</v>
      </c>
      <c r="M17" s="333">
        <f t="shared" si="2"/>
        <v>3.5</v>
      </c>
      <c r="N17" s="333">
        <f t="shared" si="2"/>
        <v>110</v>
      </c>
      <c r="O17" s="333">
        <f t="shared" si="2"/>
        <v>0</v>
      </c>
      <c r="P17" s="333">
        <f t="shared" si="2"/>
        <v>0.5</v>
      </c>
      <c r="Q17" s="333">
        <f t="shared" si="2"/>
        <v>34</v>
      </c>
      <c r="R17" s="333">
        <f t="shared" si="2"/>
        <v>0.5</v>
      </c>
      <c r="S17" s="333">
        <f t="shared" si="2"/>
        <v>0.08</v>
      </c>
      <c r="T17" s="333">
        <f t="shared" si="2"/>
        <v>32</v>
      </c>
      <c r="U17" s="333">
        <f t="shared" si="2"/>
        <v>4.2</v>
      </c>
      <c r="V17" s="334">
        <f t="shared" si="2"/>
        <v>2.7</v>
      </c>
    </row>
    <row r="18" spans="1:22" ht="13.5" customHeight="1" x14ac:dyDescent="0.4">
      <c r="A18" s="331"/>
      <c r="B18" s="332" t="s">
        <v>918</v>
      </c>
      <c r="C18" s="333" t="s">
        <v>278</v>
      </c>
      <c r="D18" s="333">
        <v>11</v>
      </c>
      <c r="E18" s="333">
        <v>0.6</v>
      </c>
      <c r="F18" s="333">
        <v>0.1</v>
      </c>
      <c r="G18" s="333">
        <v>1.8</v>
      </c>
      <c r="H18" s="333">
        <v>102</v>
      </c>
      <c r="I18" s="333">
        <v>57</v>
      </c>
      <c r="J18" s="333">
        <v>20</v>
      </c>
      <c r="K18" s="333">
        <v>3</v>
      </c>
      <c r="L18" s="333">
        <v>13</v>
      </c>
      <c r="M18" s="333">
        <v>0.1</v>
      </c>
      <c r="N18" s="333">
        <v>4</v>
      </c>
      <c r="O18" s="333">
        <v>0</v>
      </c>
      <c r="P18" s="333">
        <v>0.1</v>
      </c>
      <c r="Q18" s="333">
        <v>14</v>
      </c>
      <c r="R18" s="333">
        <v>0.01</v>
      </c>
      <c r="S18" s="333">
        <v>0.01</v>
      </c>
      <c r="T18" s="333">
        <v>5</v>
      </c>
      <c r="U18" s="333">
        <v>0.3</v>
      </c>
      <c r="V18" s="334">
        <v>0.3</v>
      </c>
    </row>
    <row r="19" spans="1:22" ht="13.5" customHeight="1" x14ac:dyDescent="0.4">
      <c r="A19" s="331"/>
      <c r="B19" s="332" t="s">
        <v>916</v>
      </c>
      <c r="C19" s="333"/>
      <c r="D19" s="333">
        <f t="shared" ref="D19:V19" si="3">D17+D18</f>
        <v>525</v>
      </c>
      <c r="E19" s="333">
        <f t="shared" si="3"/>
        <v>15.8</v>
      </c>
      <c r="F19" s="333">
        <f t="shared" si="3"/>
        <v>10.5</v>
      </c>
      <c r="G19" s="333">
        <f t="shared" si="3"/>
        <v>92.5</v>
      </c>
      <c r="H19" s="333">
        <f t="shared" si="3"/>
        <v>1152</v>
      </c>
      <c r="I19" s="333">
        <f t="shared" si="3"/>
        <v>558</v>
      </c>
      <c r="J19" s="333">
        <f t="shared" si="3"/>
        <v>91</v>
      </c>
      <c r="K19" s="333">
        <f t="shared" si="3"/>
        <v>30</v>
      </c>
      <c r="L19" s="333">
        <f t="shared" si="3"/>
        <v>142</v>
      </c>
      <c r="M19" s="333">
        <f t="shared" si="3"/>
        <v>3.6</v>
      </c>
      <c r="N19" s="333">
        <f t="shared" si="3"/>
        <v>114</v>
      </c>
      <c r="O19" s="333">
        <f t="shared" si="3"/>
        <v>0</v>
      </c>
      <c r="P19" s="333">
        <f t="shared" si="3"/>
        <v>0.6</v>
      </c>
      <c r="Q19" s="333">
        <f t="shared" si="3"/>
        <v>48</v>
      </c>
      <c r="R19" s="333">
        <f t="shared" si="3"/>
        <v>0.51</v>
      </c>
      <c r="S19" s="333">
        <f t="shared" si="3"/>
        <v>0.09</v>
      </c>
      <c r="T19" s="333">
        <f t="shared" si="3"/>
        <v>37</v>
      </c>
      <c r="U19" s="333">
        <f t="shared" si="3"/>
        <v>4.5</v>
      </c>
      <c r="V19" s="334">
        <f t="shared" si="3"/>
        <v>3</v>
      </c>
    </row>
    <row r="20" spans="1:22" ht="13.5" customHeight="1" x14ac:dyDescent="0.4">
      <c r="A20" s="331" t="s">
        <v>919</v>
      </c>
      <c r="B20" s="332"/>
      <c r="C20" s="333"/>
      <c r="D20" s="333">
        <f t="shared" ref="D20:V20" si="4">D10+D19</f>
        <v>989</v>
      </c>
      <c r="E20" s="333">
        <f t="shared" si="4"/>
        <v>29.3</v>
      </c>
      <c r="F20" s="333">
        <f t="shared" si="4"/>
        <v>19</v>
      </c>
      <c r="G20" s="333">
        <f t="shared" si="4"/>
        <v>173.4</v>
      </c>
      <c r="H20" s="333">
        <f t="shared" si="4"/>
        <v>1887</v>
      </c>
      <c r="I20" s="333">
        <f t="shared" si="4"/>
        <v>967</v>
      </c>
      <c r="J20" s="333">
        <f t="shared" si="4"/>
        <v>163</v>
      </c>
      <c r="K20" s="333">
        <f t="shared" si="4"/>
        <v>88</v>
      </c>
      <c r="L20" s="333">
        <f t="shared" si="4"/>
        <v>319</v>
      </c>
      <c r="M20" s="333">
        <f t="shared" si="4"/>
        <v>4.8</v>
      </c>
      <c r="N20" s="333">
        <f t="shared" si="4"/>
        <v>302</v>
      </c>
      <c r="O20" s="333">
        <f t="shared" si="4"/>
        <v>0.2</v>
      </c>
      <c r="P20" s="333">
        <f t="shared" si="4"/>
        <v>4</v>
      </c>
      <c r="Q20" s="333">
        <f t="shared" si="4"/>
        <v>80</v>
      </c>
      <c r="R20" s="333">
        <f t="shared" si="4"/>
        <v>0.72</v>
      </c>
      <c r="S20" s="333">
        <f t="shared" si="4"/>
        <v>0.24</v>
      </c>
      <c r="T20" s="333">
        <f t="shared" si="4"/>
        <v>184</v>
      </c>
      <c r="U20" s="333">
        <f t="shared" si="4"/>
        <v>8.3000000000000007</v>
      </c>
      <c r="V20" s="334">
        <f t="shared" si="4"/>
        <v>4.9000000000000004</v>
      </c>
    </row>
    <row r="21" spans="1:22" ht="13.5" customHeight="1" x14ac:dyDescent="0.4">
      <c r="A21" s="335">
        <v>45293</v>
      </c>
      <c r="B21" s="332" t="s">
        <v>848</v>
      </c>
      <c r="C21" s="333" t="s">
        <v>915</v>
      </c>
      <c r="D21" s="333">
        <v>286</v>
      </c>
      <c r="E21" s="333">
        <v>4.3</v>
      </c>
      <c r="F21" s="333">
        <v>0.5</v>
      </c>
      <c r="G21" s="333">
        <v>63.1</v>
      </c>
      <c r="H21" s="333">
        <v>2</v>
      </c>
      <c r="I21" s="333">
        <v>49</v>
      </c>
      <c r="J21" s="333">
        <v>5</v>
      </c>
      <c r="K21" s="333">
        <v>12</v>
      </c>
      <c r="L21" s="333">
        <v>58</v>
      </c>
      <c r="M21" s="333">
        <v>0.2</v>
      </c>
      <c r="N21" s="333">
        <v>0</v>
      </c>
      <c r="O21" s="333">
        <v>0</v>
      </c>
      <c r="P21" s="333">
        <v>0</v>
      </c>
      <c r="Q21" s="333">
        <v>0</v>
      </c>
      <c r="R21" s="333">
        <v>0.03</v>
      </c>
      <c r="S21" s="333">
        <v>0.02</v>
      </c>
      <c r="T21" s="333">
        <v>0</v>
      </c>
      <c r="U21" s="333">
        <v>0.5</v>
      </c>
      <c r="V21" s="334">
        <v>0</v>
      </c>
    </row>
    <row r="22" spans="1:22" ht="13.5" customHeight="1" x14ac:dyDescent="0.4">
      <c r="A22" s="331"/>
      <c r="B22" s="332"/>
      <c r="C22" s="333" t="s">
        <v>15</v>
      </c>
      <c r="D22" s="333">
        <v>59</v>
      </c>
      <c r="E22" s="333">
        <v>3.4</v>
      </c>
      <c r="F22" s="333">
        <v>3.2</v>
      </c>
      <c r="G22" s="333">
        <v>4.5</v>
      </c>
      <c r="H22" s="333">
        <v>199</v>
      </c>
      <c r="I22" s="333">
        <v>81</v>
      </c>
      <c r="J22" s="333">
        <v>20</v>
      </c>
      <c r="K22" s="333">
        <v>6</v>
      </c>
      <c r="L22" s="333">
        <v>14</v>
      </c>
      <c r="M22" s="333">
        <v>0.2</v>
      </c>
      <c r="N22" s="333">
        <v>127</v>
      </c>
      <c r="O22" s="333">
        <v>0</v>
      </c>
      <c r="P22" s="333">
        <v>0.1</v>
      </c>
      <c r="Q22" s="333">
        <v>12</v>
      </c>
      <c r="R22" s="333">
        <v>0.01</v>
      </c>
      <c r="S22" s="333">
        <v>0.01</v>
      </c>
      <c r="T22" s="333">
        <v>2</v>
      </c>
      <c r="U22" s="333">
        <v>0.7</v>
      </c>
      <c r="V22" s="334">
        <v>0.5</v>
      </c>
    </row>
    <row r="23" spans="1:22" ht="13.5" customHeight="1" x14ac:dyDescent="0.4">
      <c r="A23" s="331"/>
      <c r="B23" s="332"/>
      <c r="C23" s="333" t="s">
        <v>16</v>
      </c>
      <c r="D23" s="333">
        <v>29</v>
      </c>
      <c r="E23" s="333">
        <v>1.1000000000000001</v>
      </c>
      <c r="F23" s="333">
        <v>2</v>
      </c>
      <c r="G23" s="333">
        <v>1.8</v>
      </c>
      <c r="H23" s="333">
        <v>76</v>
      </c>
      <c r="I23" s="333">
        <v>41</v>
      </c>
      <c r="J23" s="333">
        <v>9</v>
      </c>
      <c r="K23" s="333">
        <v>3</v>
      </c>
      <c r="L23" s="333">
        <v>5</v>
      </c>
      <c r="M23" s="333">
        <v>0.1</v>
      </c>
      <c r="N23" s="333">
        <v>1</v>
      </c>
      <c r="O23" s="333">
        <v>0</v>
      </c>
      <c r="P23" s="333">
        <v>0</v>
      </c>
      <c r="Q23" s="333">
        <v>16</v>
      </c>
      <c r="R23" s="333">
        <v>0.01</v>
      </c>
      <c r="S23" s="333">
        <v>0.01</v>
      </c>
      <c r="T23" s="333">
        <v>8</v>
      </c>
      <c r="U23" s="333">
        <v>0.4</v>
      </c>
      <c r="V23" s="334">
        <v>0.2</v>
      </c>
    </row>
    <row r="24" spans="1:22" ht="13.5" customHeight="1" x14ac:dyDescent="0.4">
      <c r="A24" s="331"/>
      <c r="B24" s="332"/>
      <c r="C24" s="333" t="s">
        <v>17</v>
      </c>
      <c r="D24" s="333">
        <v>27</v>
      </c>
      <c r="E24" s="333">
        <v>0.7</v>
      </c>
      <c r="F24" s="333">
        <v>0</v>
      </c>
      <c r="G24" s="333">
        <v>6.4</v>
      </c>
      <c r="H24" s="333">
        <v>122</v>
      </c>
      <c r="I24" s="333">
        <v>64</v>
      </c>
      <c r="J24" s="333">
        <v>6</v>
      </c>
      <c r="K24" s="333">
        <v>4</v>
      </c>
      <c r="L24" s="333">
        <v>14</v>
      </c>
      <c r="M24" s="333">
        <v>0</v>
      </c>
      <c r="N24" s="333">
        <v>111</v>
      </c>
      <c r="O24" s="333">
        <v>0</v>
      </c>
      <c r="P24" s="333">
        <v>0.2</v>
      </c>
      <c r="Q24" s="333">
        <v>1</v>
      </c>
      <c r="R24" s="333">
        <v>0.01</v>
      </c>
      <c r="S24" s="333">
        <v>0.02</v>
      </c>
      <c r="T24" s="333">
        <v>5</v>
      </c>
      <c r="U24" s="333">
        <v>0.9</v>
      </c>
      <c r="V24" s="334">
        <v>0.3</v>
      </c>
    </row>
    <row r="25" spans="1:22" ht="13.5" customHeight="1" x14ac:dyDescent="0.4">
      <c r="A25" s="331"/>
      <c r="B25" s="332"/>
      <c r="C25" s="333" t="s">
        <v>18</v>
      </c>
      <c r="D25" s="333">
        <v>14</v>
      </c>
      <c r="E25" s="333">
        <v>0.3</v>
      </c>
      <c r="F25" s="333">
        <v>0.1</v>
      </c>
      <c r="G25" s="333">
        <v>3.1</v>
      </c>
      <c r="H25" s="333">
        <v>0</v>
      </c>
      <c r="I25" s="333">
        <v>67</v>
      </c>
      <c r="J25" s="333">
        <v>2</v>
      </c>
      <c r="K25" s="333">
        <v>4</v>
      </c>
      <c r="L25" s="333">
        <v>6</v>
      </c>
      <c r="M25" s="333">
        <v>0.1</v>
      </c>
      <c r="N25" s="333">
        <v>98</v>
      </c>
      <c r="O25" s="333">
        <v>0</v>
      </c>
      <c r="P25" s="333">
        <v>0.8</v>
      </c>
      <c r="Q25" s="333">
        <v>4</v>
      </c>
      <c r="R25" s="333">
        <v>0.01</v>
      </c>
      <c r="S25" s="333">
        <v>0.01</v>
      </c>
      <c r="T25" s="333">
        <v>6</v>
      </c>
      <c r="U25" s="333">
        <v>0.5</v>
      </c>
      <c r="V25" s="334">
        <v>0</v>
      </c>
    </row>
    <row r="26" spans="1:22" ht="13.5" customHeight="1" x14ac:dyDescent="0.4">
      <c r="A26" s="331"/>
      <c r="B26" s="332" t="s">
        <v>916</v>
      </c>
      <c r="C26" s="333"/>
      <c r="D26" s="333">
        <f t="shared" ref="D26:V26" si="5">SUM(D21:D25)</f>
        <v>415</v>
      </c>
      <c r="E26" s="333">
        <f t="shared" si="5"/>
        <v>9.7999999999999989</v>
      </c>
      <c r="F26" s="333">
        <f t="shared" si="5"/>
        <v>5.8</v>
      </c>
      <c r="G26" s="333">
        <f t="shared" si="5"/>
        <v>78.899999999999991</v>
      </c>
      <c r="H26" s="333">
        <f t="shared" si="5"/>
        <v>399</v>
      </c>
      <c r="I26" s="333">
        <f t="shared" si="5"/>
        <v>302</v>
      </c>
      <c r="J26" s="333">
        <f t="shared" si="5"/>
        <v>42</v>
      </c>
      <c r="K26" s="333">
        <f t="shared" si="5"/>
        <v>29</v>
      </c>
      <c r="L26" s="333">
        <f t="shared" si="5"/>
        <v>97</v>
      </c>
      <c r="M26" s="333">
        <f t="shared" si="5"/>
        <v>0.6</v>
      </c>
      <c r="N26" s="333">
        <f t="shared" si="5"/>
        <v>337</v>
      </c>
      <c r="O26" s="333">
        <f t="shared" si="5"/>
        <v>0</v>
      </c>
      <c r="P26" s="333">
        <f t="shared" si="5"/>
        <v>1.1000000000000001</v>
      </c>
      <c r="Q26" s="333">
        <f t="shared" si="5"/>
        <v>33</v>
      </c>
      <c r="R26" s="333">
        <f t="shared" si="5"/>
        <v>7.0000000000000007E-2</v>
      </c>
      <c r="S26" s="333">
        <f t="shared" si="5"/>
        <v>6.9999999999999993E-2</v>
      </c>
      <c r="T26" s="333">
        <f t="shared" si="5"/>
        <v>21</v>
      </c>
      <c r="U26" s="333">
        <f t="shared" si="5"/>
        <v>3</v>
      </c>
      <c r="V26" s="334">
        <f t="shared" si="5"/>
        <v>1</v>
      </c>
    </row>
    <row r="27" spans="1:22" ht="13.5" customHeight="1" x14ac:dyDescent="0.4">
      <c r="A27" s="331"/>
      <c r="B27" s="332" t="s">
        <v>917</v>
      </c>
      <c r="C27" s="333" t="s">
        <v>279</v>
      </c>
      <c r="D27" s="333">
        <v>20</v>
      </c>
      <c r="E27" s="333">
        <v>1</v>
      </c>
      <c r="F27" s="333">
        <v>0.5</v>
      </c>
      <c r="G27" s="333">
        <v>3.2</v>
      </c>
      <c r="H27" s="333">
        <v>121</v>
      </c>
      <c r="I27" s="333">
        <v>15</v>
      </c>
      <c r="J27" s="333">
        <v>2</v>
      </c>
      <c r="K27" s="333">
        <v>2</v>
      </c>
      <c r="L27" s="333">
        <v>6</v>
      </c>
      <c r="M27" s="333">
        <v>0</v>
      </c>
      <c r="N27" s="333">
        <v>0</v>
      </c>
      <c r="O27" s="333">
        <v>0</v>
      </c>
      <c r="P27" s="333">
        <v>0</v>
      </c>
      <c r="Q27" s="333">
        <v>0</v>
      </c>
      <c r="R27" s="333">
        <v>0.01</v>
      </c>
      <c r="S27" s="333">
        <v>0</v>
      </c>
      <c r="T27" s="333">
        <v>0</v>
      </c>
      <c r="U27" s="333">
        <v>0.2</v>
      </c>
      <c r="V27" s="334">
        <v>0.3</v>
      </c>
    </row>
    <row r="28" spans="1:22" ht="13.5" customHeight="1" x14ac:dyDescent="0.4">
      <c r="A28" s="331"/>
      <c r="B28" s="332" t="s">
        <v>916</v>
      </c>
      <c r="C28" s="333"/>
      <c r="D28" s="333">
        <f t="shared" ref="D28:V28" si="6">D26+D27</f>
        <v>435</v>
      </c>
      <c r="E28" s="333">
        <f t="shared" si="6"/>
        <v>10.799999999999999</v>
      </c>
      <c r="F28" s="333">
        <f t="shared" si="6"/>
        <v>6.3</v>
      </c>
      <c r="G28" s="333">
        <f t="shared" si="6"/>
        <v>82.1</v>
      </c>
      <c r="H28" s="333">
        <f t="shared" si="6"/>
        <v>520</v>
      </c>
      <c r="I28" s="333">
        <f t="shared" si="6"/>
        <v>317</v>
      </c>
      <c r="J28" s="333">
        <f t="shared" si="6"/>
        <v>44</v>
      </c>
      <c r="K28" s="333">
        <f t="shared" si="6"/>
        <v>31</v>
      </c>
      <c r="L28" s="333">
        <f t="shared" si="6"/>
        <v>103</v>
      </c>
      <c r="M28" s="333">
        <f t="shared" si="6"/>
        <v>0.6</v>
      </c>
      <c r="N28" s="333">
        <f t="shared" si="6"/>
        <v>337</v>
      </c>
      <c r="O28" s="333">
        <f t="shared" si="6"/>
        <v>0</v>
      </c>
      <c r="P28" s="333">
        <f t="shared" si="6"/>
        <v>1.1000000000000001</v>
      </c>
      <c r="Q28" s="333">
        <f t="shared" si="6"/>
        <v>33</v>
      </c>
      <c r="R28" s="333">
        <f t="shared" si="6"/>
        <v>0.08</v>
      </c>
      <c r="S28" s="333">
        <f t="shared" si="6"/>
        <v>6.9999999999999993E-2</v>
      </c>
      <c r="T28" s="333">
        <f t="shared" si="6"/>
        <v>21</v>
      </c>
      <c r="U28" s="333">
        <f t="shared" si="6"/>
        <v>3.2</v>
      </c>
      <c r="V28" s="334">
        <f t="shared" si="6"/>
        <v>1.3</v>
      </c>
    </row>
    <row r="29" spans="1:22" ht="13.5" customHeight="1" x14ac:dyDescent="0.4">
      <c r="A29" s="331"/>
      <c r="B29" s="332" t="s">
        <v>858</v>
      </c>
      <c r="C29" s="333" t="s">
        <v>915</v>
      </c>
      <c r="D29" s="333">
        <v>286</v>
      </c>
      <c r="E29" s="333">
        <v>4.3</v>
      </c>
      <c r="F29" s="333">
        <v>0.5</v>
      </c>
      <c r="G29" s="333">
        <v>63.1</v>
      </c>
      <c r="H29" s="333">
        <v>2</v>
      </c>
      <c r="I29" s="333">
        <v>49</v>
      </c>
      <c r="J29" s="333">
        <v>5</v>
      </c>
      <c r="K29" s="333">
        <v>12</v>
      </c>
      <c r="L29" s="333">
        <v>58</v>
      </c>
      <c r="M29" s="333">
        <v>0.2</v>
      </c>
      <c r="N29" s="333">
        <v>0</v>
      </c>
      <c r="O29" s="333">
        <v>0</v>
      </c>
      <c r="P29" s="333">
        <v>0</v>
      </c>
      <c r="Q29" s="333">
        <v>0</v>
      </c>
      <c r="R29" s="333">
        <v>0.03</v>
      </c>
      <c r="S29" s="333">
        <v>0.02</v>
      </c>
      <c r="T29" s="333">
        <v>0</v>
      </c>
      <c r="U29" s="333">
        <v>0.5</v>
      </c>
      <c r="V29" s="334">
        <v>0</v>
      </c>
    </row>
    <row r="30" spans="1:22" ht="13.5" customHeight="1" x14ac:dyDescent="0.4">
      <c r="A30" s="331"/>
      <c r="B30" s="332"/>
      <c r="C30" s="333" t="s">
        <v>19</v>
      </c>
      <c r="D30" s="333">
        <v>42</v>
      </c>
      <c r="E30" s="333">
        <v>8</v>
      </c>
      <c r="F30" s="333">
        <v>0.3</v>
      </c>
      <c r="G30" s="333">
        <v>1.2</v>
      </c>
      <c r="H30" s="333">
        <v>354</v>
      </c>
      <c r="I30" s="333">
        <v>163</v>
      </c>
      <c r="J30" s="333">
        <v>8</v>
      </c>
      <c r="K30" s="333">
        <v>22</v>
      </c>
      <c r="L30" s="333">
        <v>75</v>
      </c>
      <c r="M30" s="333">
        <v>0.3</v>
      </c>
      <c r="N30" s="333">
        <v>4</v>
      </c>
      <c r="O30" s="333">
        <v>0.5</v>
      </c>
      <c r="P30" s="333">
        <v>0.6</v>
      </c>
      <c r="Q30" s="333">
        <v>0</v>
      </c>
      <c r="R30" s="333">
        <v>0.04</v>
      </c>
      <c r="S30" s="333">
        <v>0.03</v>
      </c>
      <c r="T30" s="333">
        <v>0</v>
      </c>
      <c r="U30" s="333">
        <v>0.1</v>
      </c>
      <c r="V30" s="334">
        <v>0.9</v>
      </c>
    </row>
    <row r="31" spans="1:22" ht="13.5" customHeight="1" x14ac:dyDescent="0.4">
      <c r="A31" s="331"/>
      <c r="B31" s="332"/>
      <c r="C31" s="333" t="s">
        <v>20</v>
      </c>
      <c r="D31" s="333">
        <v>6</v>
      </c>
      <c r="E31" s="333">
        <v>0.5</v>
      </c>
      <c r="F31" s="333">
        <v>0</v>
      </c>
      <c r="G31" s="333">
        <v>0.9</v>
      </c>
      <c r="H31" s="333">
        <v>68</v>
      </c>
      <c r="I31" s="333">
        <v>57</v>
      </c>
      <c r="J31" s="333">
        <v>14</v>
      </c>
      <c r="K31" s="333">
        <v>4</v>
      </c>
      <c r="L31" s="333">
        <v>8</v>
      </c>
      <c r="M31" s="333">
        <v>0.2</v>
      </c>
      <c r="N31" s="333">
        <v>85</v>
      </c>
      <c r="O31" s="333">
        <v>0</v>
      </c>
      <c r="P31" s="333">
        <v>0.2</v>
      </c>
      <c r="Q31" s="333">
        <v>28</v>
      </c>
      <c r="R31" s="333">
        <v>0.01</v>
      </c>
      <c r="S31" s="333">
        <v>0.02</v>
      </c>
      <c r="T31" s="333">
        <v>2</v>
      </c>
      <c r="U31" s="333">
        <v>0.4</v>
      </c>
      <c r="V31" s="334">
        <v>0.2</v>
      </c>
    </row>
    <row r="32" spans="1:22" ht="13.5" customHeight="1" x14ac:dyDescent="0.4">
      <c r="A32" s="331"/>
      <c r="B32" s="332"/>
      <c r="C32" s="333" t="s">
        <v>21</v>
      </c>
      <c r="D32" s="333">
        <v>53</v>
      </c>
      <c r="E32" s="333">
        <v>2.1</v>
      </c>
      <c r="F32" s="333">
        <v>1.5</v>
      </c>
      <c r="G32" s="333">
        <v>7.4</v>
      </c>
      <c r="H32" s="333">
        <v>167</v>
      </c>
      <c r="I32" s="333">
        <v>42</v>
      </c>
      <c r="J32" s="333">
        <v>4</v>
      </c>
      <c r="K32" s="333">
        <v>4</v>
      </c>
      <c r="L32" s="333">
        <v>15</v>
      </c>
      <c r="M32" s="333">
        <v>0.2</v>
      </c>
      <c r="N32" s="333">
        <v>71</v>
      </c>
      <c r="O32" s="333">
        <v>0</v>
      </c>
      <c r="P32" s="333">
        <v>0.1</v>
      </c>
      <c r="Q32" s="333">
        <v>3</v>
      </c>
      <c r="R32" s="333">
        <v>0.02</v>
      </c>
      <c r="S32" s="333">
        <v>0.02</v>
      </c>
      <c r="T32" s="333">
        <v>1</v>
      </c>
      <c r="U32" s="333">
        <v>0.4</v>
      </c>
      <c r="V32" s="334">
        <v>0.4</v>
      </c>
    </row>
    <row r="33" spans="1:22" ht="13.5" customHeight="1" x14ac:dyDescent="0.4">
      <c r="A33" s="331"/>
      <c r="B33" s="332"/>
      <c r="C33" s="333" t="s">
        <v>22</v>
      </c>
      <c r="D33" s="333">
        <v>43</v>
      </c>
      <c r="E33" s="333">
        <v>2.1</v>
      </c>
      <c r="F33" s="333">
        <v>1.2</v>
      </c>
      <c r="G33" s="333">
        <v>6</v>
      </c>
      <c r="H33" s="333">
        <v>144</v>
      </c>
      <c r="I33" s="333">
        <v>72</v>
      </c>
      <c r="J33" s="333">
        <v>17</v>
      </c>
      <c r="K33" s="333">
        <v>6</v>
      </c>
      <c r="L33" s="333">
        <v>24</v>
      </c>
      <c r="M33" s="333">
        <v>0.1</v>
      </c>
      <c r="N33" s="333">
        <v>130</v>
      </c>
      <c r="O33" s="333">
        <v>0</v>
      </c>
      <c r="P33" s="333">
        <v>0.1</v>
      </c>
      <c r="Q33" s="333">
        <v>4</v>
      </c>
      <c r="R33" s="333">
        <v>0.02</v>
      </c>
      <c r="S33" s="333">
        <v>0.02</v>
      </c>
      <c r="T33" s="333">
        <v>1</v>
      </c>
      <c r="U33" s="333">
        <v>0.8</v>
      </c>
      <c r="V33" s="334">
        <v>0.4</v>
      </c>
    </row>
    <row r="34" spans="1:22" ht="13.5" customHeight="1" x14ac:dyDescent="0.4">
      <c r="A34" s="331"/>
      <c r="B34" s="332"/>
      <c r="C34" s="333" t="s">
        <v>23</v>
      </c>
      <c r="D34" s="333">
        <v>21</v>
      </c>
      <c r="E34" s="333">
        <v>0.2</v>
      </c>
      <c r="F34" s="333">
        <v>0</v>
      </c>
      <c r="G34" s="333">
        <v>5</v>
      </c>
      <c r="H34" s="333">
        <v>61</v>
      </c>
      <c r="I34" s="333">
        <v>82</v>
      </c>
      <c r="J34" s="333">
        <v>7</v>
      </c>
      <c r="K34" s="333">
        <v>5</v>
      </c>
      <c r="L34" s="333">
        <v>7</v>
      </c>
      <c r="M34" s="333">
        <v>0.1</v>
      </c>
      <c r="N34" s="333">
        <v>0</v>
      </c>
      <c r="O34" s="333">
        <v>0</v>
      </c>
      <c r="P34" s="333">
        <v>0.2</v>
      </c>
      <c r="Q34" s="333">
        <v>0</v>
      </c>
      <c r="R34" s="333">
        <v>0.01</v>
      </c>
      <c r="S34" s="333">
        <v>0.01</v>
      </c>
      <c r="T34" s="333">
        <v>4</v>
      </c>
      <c r="U34" s="333">
        <v>0.4</v>
      </c>
      <c r="V34" s="334">
        <v>0.2</v>
      </c>
    </row>
    <row r="35" spans="1:22" ht="13.5" customHeight="1" x14ac:dyDescent="0.4">
      <c r="A35" s="331"/>
      <c r="B35" s="332" t="s">
        <v>916</v>
      </c>
      <c r="C35" s="333"/>
      <c r="D35" s="333">
        <f t="shared" ref="D35:V35" si="7">SUM(D29:D34)</f>
        <v>451</v>
      </c>
      <c r="E35" s="333">
        <f t="shared" si="7"/>
        <v>17.2</v>
      </c>
      <c r="F35" s="333">
        <f t="shared" si="7"/>
        <v>3.5</v>
      </c>
      <c r="G35" s="333">
        <f t="shared" si="7"/>
        <v>83.600000000000009</v>
      </c>
      <c r="H35" s="333">
        <f t="shared" si="7"/>
        <v>796</v>
      </c>
      <c r="I35" s="333">
        <f t="shared" si="7"/>
        <v>465</v>
      </c>
      <c r="J35" s="333">
        <f t="shared" si="7"/>
        <v>55</v>
      </c>
      <c r="K35" s="333">
        <f t="shared" si="7"/>
        <v>53</v>
      </c>
      <c r="L35" s="333">
        <f t="shared" si="7"/>
        <v>187</v>
      </c>
      <c r="M35" s="333">
        <f t="shared" si="7"/>
        <v>1.0999999999999999</v>
      </c>
      <c r="N35" s="333">
        <f t="shared" si="7"/>
        <v>290</v>
      </c>
      <c r="O35" s="333">
        <f t="shared" si="7"/>
        <v>0.5</v>
      </c>
      <c r="P35" s="333">
        <f t="shared" si="7"/>
        <v>1.2</v>
      </c>
      <c r="Q35" s="333">
        <f t="shared" si="7"/>
        <v>35</v>
      </c>
      <c r="R35" s="333">
        <f t="shared" si="7"/>
        <v>0.13</v>
      </c>
      <c r="S35" s="333">
        <f t="shared" si="7"/>
        <v>0.12000000000000001</v>
      </c>
      <c r="T35" s="333">
        <f t="shared" si="7"/>
        <v>8</v>
      </c>
      <c r="U35" s="333">
        <f t="shared" si="7"/>
        <v>2.6</v>
      </c>
      <c r="V35" s="334">
        <f t="shared" si="7"/>
        <v>2.1</v>
      </c>
    </row>
    <row r="36" spans="1:22" ht="13.5" customHeight="1" x14ac:dyDescent="0.4">
      <c r="A36" s="331"/>
      <c r="B36" s="332" t="s">
        <v>918</v>
      </c>
      <c r="C36" s="333" t="s">
        <v>280</v>
      </c>
      <c r="D36" s="333">
        <v>28</v>
      </c>
      <c r="E36" s="333">
        <v>2.8</v>
      </c>
      <c r="F36" s="333">
        <v>0.9</v>
      </c>
      <c r="G36" s="333">
        <v>2.2000000000000002</v>
      </c>
      <c r="H36" s="333">
        <v>146</v>
      </c>
      <c r="I36" s="333">
        <v>60</v>
      </c>
      <c r="J36" s="333">
        <v>16</v>
      </c>
      <c r="K36" s="333">
        <v>6</v>
      </c>
      <c r="L36" s="333">
        <v>38</v>
      </c>
      <c r="M36" s="333">
        <v>2.5</v>
      </c>
      <c r="N36" s="333">
        <v>33</v>
      </c>
      <c r="O36" s="333">
        <v>0.2</v>
      </c>
      <c r="P36" s="333">
        <v>0.5</v>
      </c>
      <c r="Q36" s="333">
        <v>15</v>
      </c>
      <c r="R36" s="333">
        <v>0.02</v>
      </c>
      <c r="S36" s="333">
        <v>0.06</v>
      </c>
      <c r="T36" s="333">
        <v>2</v>
      </c>
      <c r="U36" s="333">
        <v>0.4</v>
      </c>
      <c r="V36" s="334">
        <v>0.4</v>
      </c>
    </row>
    <row r="37" spans="1:22" ht="13.5" customHeight="1" x14ac:dyDescent="0.4">
      <c r="A37" s="331"/>
      <c r="B37" s="332" t="s">
        <v>916</v>
      </c>
      <c r="C37" s="333"/>
      <c r="D37" s="333">
        <f t="shared" ref="D37:V37" si="8">D35+D36</f>
        <v>479</v>
      </c>
      <c r="E37" s="333">
        <f t="shared" si="8"/>
        <v>20</v>
      </c>
      <c r="F37" s="333">
        <f t="shared" si="8"/>
        <v>4.4000000000000004</v>
      </c>
      <c r="G37" s="333">
        <f t="shared" si="8"/>
        <v>85.800000000000011</v>
      </c>
      <c r="H37" s="333">
        <f t="shared" si="8"/>
        <v>942</v>
      </c>
      <c r="I37" s="333">
        <f t="shared" si="8"/>
        <v>525</v>
      </c>
      <c r="J37" s="333">
        <f t="shared" si="8"/>
        <v>71</v>
      </c>
      <c r="K37" s="333">
        <f t="shared" si="8"/>
        <v>59</v>
      </c>
      <c r="L37" s="333">
        <f t="shared" si="8"/>
        <v>225</v>
      </c>
      <c r="M37" s="333">
        <f t="shared" si="8"/>
        <v>3.5999999999999996</v>
      </c>
      <c r="N37" s="333">
        <f t="shared" si="8"/>
        <v>323</v>
      </c>
      <c r="O37" s="333">
        <f t="shared" si="8"/>
        <v>0.7</v>
      </c>
      <c r="P37" s="333">
        <f t="shared" si="8"/>
        <v>1.7</v>
      </c>
      <c r="Q37" s="333">
        <f t="shared" si="8"/>
        <v>50</v>
      </c>
      <c r="R37" s="333">
        <f t="shared" si="8"/>
        <v>0.15</v>
      </c>
      <c r="S37" s="333">
        <f t="shared" si="8"/>
        <v>0.18</v>
      </c>
      <c r="T37" s="333">
        <f t="shared" si="8"/>
        <v>10</v>
      </c>
      <c r="U37" s="333">
        <f t="shared" si="8"/>
        <v>3</v>
      </c>
      <c r="V37" s="334">
        <f t="shared" si="8"/>
        <v>2.5</v>
      </c>
    </row>
    <row r="38" spans="1:22" ht="13.5" customHeight="1" x14ac:dyDescent="0.4">
      <c r="A38" s="331" t="s">
        <v>919</v>
      </c>
      <c r="B38" s="332"/>
      <c r="C38" s="333"/>
      <c r="D38" s="333">
        <f t="shared" ref="D38:V38" si="9">D28+D37</f>
        <v>914</v>
      </c>
      <c r="E38" s="333">
        <f t="shared" si="9"/>
        <v>30.799999999999997</v>
      </c>
      <c r="F38" s="333">
        <f t="shared" si="9"/>
        <v>10.7</v>
      </c>
      <c r="G38" s="333">
        <f t="shared" si="9"/>
        <v>167.9</v>
      </c>
      <c r="H38" s="333">
        <f t="shared" si="9"/>
        <v>1462</v>
      </c>
      <c r="I38" s="333">
        <f t="shared" si="9"/>
        <v>842</v>
      </c>
      <c r="J38" s="333">
        <f t="shared" si="9"/>
        <v>115</v>
      </c>
      <c r="K38" s="333">
        <f t="shared" si="9"/>
        <v>90</v>
      </c>
      <c r="L38" s="333">
        <f t="shared" si="9"/>
        <v>328</v>
      </c>
      <c r="M38" s="333">
        <f t="shared" si="9"/>
        <v>4.1999999999999993</v>
      </c>
      <c r="N38" s="333">
        <f t="shared" si="9"/>
        <v>660</v>
      </c>
      <c r="O38" s="333">
        <f t="shared" si="9"/>
        <v>0.7</v>
      </c>
      <c r="P38" s="333">
        <f t="shared" si="9"/>
        <v>2.8</v>
      </c>
      <c r="Q38" s="333">
        <f t="shared" si="9"/>
        <v>83</v>
      </c>
      <c r="R38" s="333">
        <f t="shared" si="9"/>
        <v>0.22999999999999998</v>
      </c>
      <c r="S38" s="333">
        <f t="shared" si="9"/>
        <v>0.25</v>
      </c>
      <c r="T38" s="333">
        <f t="shared" si="9"/>
        <v>31</v>
      </c>
      <c r="U38" s="333">
        <f t="shared" si="9"/>
        <v>6.2</v>
      </c>
      <c r="V38" s="334">
        <f t="shared" si="9"/>
        <v>3.8</v>
      </c>
    </row>
    <row r="39" spans="1:22" ht="13.5" customHeight="1" x14ac:dyDescent="0.4">
      <c r="A39" s="335">
        <v>45294</v>
      </c>
      <c r="B39" s="332" t="s">
        <v>848</v>
      </c>
      <c r="C39" s="333" t="s">
        <v>915</v>
      </c>
      <c r="D39" s="333">
        <v>286</v>
      </c>
      <c r="E39" s="333">
        <v>4.3</v>
      </c>
      <c r="F39" s="333">
        <v>0.5</v>
      </c>
      <c r="G39" s="333">
        <v>63.1</v>
      </c>
      <c r="H39" s="333">
        <v>2</v>
      </c>
      <c r="I39" s="333">
        <v>49</v>
      </c>
      <c r="J39" s="333">
        <v>5</v>
      </c>
      <c r="K39" s="333">
        <v>12</v>
      </c>
      <c r="L39" s="333">
        <v>58</v>
      </c>
      <c r="M39" s="333">
        <v>0.2</v>
      </c>
      <c r="N39" s="333">
        <v>0</v>
      </c>
      <c r="O39" s="333">
        <v>0</v>
      </c>
      <c r="P39" s="333">
        <v>0</v>
      </c>
      <c r="Q39" s="333">
        <v>0</v>
      </c>
      <c r="R39" s="333">
        <v>0.03</v>
      </c>
      <c r="S39" s="333">
        <v>0.02</v>
      </c>
      <c r="T39" s="333">
        <v>0</v>
      </c>
      <c r="U39" s="333">
        <v>0.5</v>
      </c>
      <c r="V39" s="334">
        <v>0</v>
      </c>
    </row>
    <row r="40" spans="1:22" ht="13.5" customHeight="1" x14ac:dyDescent="0.4">
      <c r="A40" s="331"/>
      <c r="B40" s="332"/>
      <c r="C40" s="333" t="s">
        <v>24</v>
      </c>
      <c r="D40" s="333">
        <v>131</v>
      </c>
      <c r="E40" s="333">
        <v>4.9000000000000004</v>
      </c>
      <c r="F40" s="333">
        <v>8.5</v>
      </c>
      <c r="G40" s="333">
        <v>9.1</v>
      </c>
      <c r="H40" s="333">
        <v>414</v>
      </c>
      <c r="I40" s="333">
        <v>111</v>
      </c>
      <c r="J40" s="333">
        <v>7</v>
      </c>
      <c r="K40" s="333">
        <v>9</v>
      </c>
      <c r="L40" s="333">
        <v>23</v>
      </c>
      <c r="M40" s="333">
        <v>0.4</v>
      </c>
      <c r="N40" s="333">
        <v>2</v>
      </c>
      <c r="O40" s="333">
        <v>0</v>
      </c>
      <c r="P40" s="333">
        <v>1.2</v>
      </c>
      <c r="Q40" s="333">
        <v>20</v>
      </c>
      <c r="R40" s="333">
        <v>0.03</v>
      </c>
      <c r="S40" s="333">
        <v>0.03</v>
      </c>
      <c r="T40" s="333">
        <v>4</v>
      </c>
      <c r="U40" s="333">
        <v>0.7</v>
      </c>
      <c r="V40" s="334">
        <v>1.1000000000000001</v>
      </c>
    </row>
    <row r="41" spans="1:22" ht="13.5" customHeight="1" x14ac:dyDescent="0.4">
      <c r="A41" s="331"/>
      <c r="B41" s="332"/>
      <c r="C41" s="333" t="s">
        <v>25</v>
      </c>
      <c r="D41" s="333">
        <v>31</v>
      </c>
      <c r="E41" s="333">
        <v>1.3</v>
      </c>
      <c r="F41" s="333">
        <v>1.6</v>
      </c>
      <c r="G41" s="333">
        <v>3</v>
      </c>
      <c r="H41" s="333">
        <v>181</v>
      </c>
      <c r="I41" s="333">
        <v>25</v>
      </c>
      <c r="J41" s="333">
        <v>6</v>
      </c>
      <c r="K41" s="333">
        <v>2</v>
      </c>
      <c r="L41" s="333">
        <v>7</v>
      </c>
      <c r="M41" s="333">
        <v>0.1</v>
      </c>
      <c r="N41" s="333">
        <v>6</v>
      </c>
      <c r="O41" s="333">
        <v>0</v>
      </c>
      <c r="P41" s="333">
        <v>0</v>
      </c>
      <c r="Q41" s="333">
        <v>0</v>
      </c>
      <c r="R41" s="333">
        <v>0.02</v>
      </c>
      <c r="S41" s="333">
        <v>0.01</v>
      </c>
      <c r="T41" s="333">
        <v>1</v>
      </c>
      <c r="U41" s="333">
        <v>0.5</v>
      </c>
      <c r="V41" s="334">
        <v>0.5</v>
      </c>
    </row>
    <row r="42" spans="1:22" ht="13.5" customHeight="1" x14ac:dyDescent="0.4">
      <c r="A42" s="331"/>
      <c r="B42" s="332"/>
      <c r="C42" s="333" t="s">
        <v>26</v>
      </c>
      <c r="D42" s="333">
        <v>49</v>
      </c>
      <c r="E42" s="333">
        <v>2.8</v>
      </c>
      <c r="F42" s="333">
        <v>1.5</v>
      </c>
      <c r="G42" s="333">
        <v>6.1</v>
      </c>
      <c r="H42" s="333">
        <v>90</v>
      </c>
      <c r="I42" s="333">
        <v>133</v>
      </c>
      <c r="J42" s="333">
        <v>7</v>
      </c>
      <c r="K42" s="333">
        <v>9</v>
      </c>
      <c r="L42" s="333">
        <v>29</v>
      </c>
      <c r="M42" s="333">
        <v>0.3</v>
      </c>
      <c r="N42" s="333">
        <v>5</v>
      </c>
      <c r="O42" s="333">
        <v>0</v>
      </c>
      <c r="P42" s="333">
        <v>0.3</v>
      </c>
      <c r="Q42" s="333">
        <v>3</v>
      </c>
      <c r="R42" s="333">
        <v>0.03</v>
      </c>
      <c r="S42" s="333">
        <v>0.02</v>
      </c>
      <c r="T42" s="333">
        <v>1</v>
      </c>
      <c r="U42" s="333">
        <v>0.7</v>
      </c>
      <c r="V42" s="334">
        <v>0.2</v>
      </c>
    </row>
    <row r="43" spans="1:22" ht="13.5" customHeight="1" x14ac:dyDescent="0.4">
      <c r="A43" s="331"/>
      <c r="B43" s="332"/>
      <c r="C43" s="333" t="s">
        <v>27</v>
      </c>
      <c r="D43" s="333">
        <v>18</v>
      </c>
      <c r="E43" s="333">
        <v>0.3</v>
      </c>
      <c r="F43" s="333">
        <v>0.4</v>
      </c>
      <c r="G43" s="333">
        <v>3.6</v>
      </c>
      <c r="H43" s="333">
        <v>204</v>
      </c>
      <c r="I43" s="333">
        <v>26</v>
      </c>
      <c r="J43" s="333">
        <v>11</v>
      </c>
      <c r="K43" s="333">
        <v>6</v>
      </c>
      <c r="L43" s="333">
        <v>9</v>
      </c>
      <c r="M43" s="333">
        <v>0.1</v>
      </c>
      <c r="N43" s="333">
        <v>53</v>
      </c>
      <c r="O43" s="333">
        <v>0</v>
      </c>
      <c r="P43" s="333">
        <v>0</v>
      </c>
      <c r="Q43" s="333">
        <v>17</v>
      </c>
      <c r="R43" s="333">
        <v>0.01</v>
      </c>
      <c r="S43" s="333">
        <v>0.01</v>
      </c>
      <c r="T43" s="333">
        <v>0</v>
      </c>
      <c r="U43" s="333">
        <v>0.7</v>
      </c>
      <c r="V43" s="334">
        <v>0.5</v>
      </c>
    </row>
    <row r="44" spans="1:22" ht="13.5" customHeight="1" x14ac:dyDescent="0.4">
      <c r="A44" s="331"/>
      <c r="B44" s="332" t="s">
        <v>916</v>
      </c>
      <c r="C44" s="333"/>
      <c r="D44" s="333">
        <f t="shared" ref="D44:V44" si="10">SUM(D39:D43)</f>
        <v>515</v>
      </c>
      <c r="E44" s="333">
        <f t="shared" si="10"/>
        <v>13.600000000000001</v>
      </c>
      <c r="F44" s="333">
        <f t="shared" si="10"/>
        <v>12.5</v>
      </c>
      <c r="G44" s="333">
        <f t="shared" si="10"/>
        <v>84.899999999999991</v>
      </c>
      <c r="H44" s="333">
        <f t="shared" si="10"/>
        <v>891</v>
      </c>
      <c r="I44" s="333">
        <f t="shared" si="10"/>
        <v>344</v>
      </c>
      <c r="J44" s="333">
        <f t="shared" si="10"/>
        <v>36</v>
      </c>
      <c r="K44" s="333">
        <f t="shared" si="10"/>
        <v>38</v>
      </c>
      <c r="L44" s="333">
        <f t="shared" si="10"/>
        <v>126</v>
      </c>
      <c r="M44" s="333">
        <f t="shared" si="10"/>
        <v>1.1000000000000001</v>
      </c>
      <c r="N44" s="333">
        <f t="shared" si="10"/>
        <v>66</v>
      </c>
      <c r="O44" s="333">
        <f t="shared" si="10"/>
        <v>0</v>
      </c>
      <c r="P44" s="333">
        <f t="shared" si="10"/>
        <v>1.5</v>
      </c>
      <c r="Q44" s="333">
        <f t="shared" si="10"/>
        <v>40</v>
      </c>
      <c r="R44" s="333">
        <f t="shared" si="10"/>
        <v>0.12</v>
      </c>
      <c r="S44" s="333">
        <f t="shared" si="10"/>
        <v>0.09</v>
      </c>
      <c r="T44" s="333">
        <f t="shared" si="10"/>
        <v>6</v>
      </c>
      <c r="U44" s="333">
        <f t="shared" si="10"/>
        <v>3.0999999999999996</v>
      </c>
      <c r="V44" s="334">
        <f t="shared" si="10"/>
        <v>2.2999999999999998</v>
      </c>
    </row>
    <row r="45" spans="1:22" ht="13.5" customHeight="1" x14ac:dyDescent="0.4">
      <c r="A45" s="331"/>
      <c r="B45" s="332" t="s">
        <v>917</v>
      </c>
      <c r="C45" s="333" t="s">
        <v>281</v>
      </c>
      <c r="D45" s="333">
        <v>23</v>
      </c>
      <c r="E45" s="333">
        <v>0.3</v>
      </c>
      <c r="F45" s="333">
        <v>1.4</v>
      </c>
      <c r="G45" s="333">
        <v>2.2000000000000002</v>
      </c>
      <c r="H45" s="333">
        <v>63</v>
      </c>
      <c r="I45" s="333">
        <v>59</v>
      </c>
      <c r="J45" s="333">
        <v>5</v>
      </c>
      <c r="K45" s="333">
        <v>5</v>
      </c>
      <c r="L45" s="333">
        <v>8</v>
      </c>
      <c r="M45" s="333">
        <v>0.1</v>
      </c>
      <c r="N45" s="333">
        <v>0</v>
      </c>
      <c r="O45" s="333">
        <v>0</v>
      </c>
      <c r="P45" s="333">
        <v>2.9</v>
      </c>
      <c r="Q45" s="333">
        <v>6</v>
      </c>
      <c r="R45" s="333">
        <v>0.02</v>
      </c>
      <c r="S45" s="333">
        <v>0.02</v>
      </c>
      <c r="T45" s="333">
        <v>1</v>
      </c>
      <c r="U45" s="333">
        <v>0.6</v>
      </c>
      <c r="V45" s="334">
        <v>0.2</v>
      </c>
    </row>
    <row r="46" spans="1:22" ht="13.5" customHeight="1" x14ac:dyDescent="0.4">
      <c r="A46" s="331"/>
      <c r="B46" s="332" t="s">
        <v>916</v>
      </c>
      <c r="C46" s="333"/>
      <c r="D46" s="333">
        <f t="shared" ref="D46:V46" si="11">D44+D45</f>
        <v>538</v>
      </c>
      <c r="E46" s="333">
        <f t="shared" si="11"/>
        <v>13.900000000000002</v>
      </c>
      <c r="F46" s="333">
        <f t="shared" si="11"/>
        <v>13.9</v>
      </c>
      <c r="G46" s="333">
        <f t="shared" si="11"/>
        <v>87.1</v>
      </c>
      <c r="H46" s="333">
        <f t="shared" si="11"/>
        <v>954</v>
      </c>
      <c r="I46" s="333">
        <f t="shared" si="11"/>
        <v>403</v>
      </c>
      <c r="J46" s="333">
        <f t="shared" si="11"/>
        <v>41</v>
      </c>
      <c r="K46" s="333">
        <f t="shared" si="11"/>
        <v>43</v>
      </c>
      <c r="L46" s="333">
        <f t="shared" si="11"/>
        <v>134</v>
      </c>
      <c r="M46" s="333">
        <f t="shared" si="11"/>
        <v>1.2000000000000002</v>
      </c>
      <c r="N46" s="333">
        <f t="shared" si="11"/>
        <v>66</v>
      </c>
      <c r="O46" s="333">
        <f t="shared" si="11"/>
        <v>0</v>
      </c>
      <c r="P46" s="333">
        <f t="shared" si="11"/>
        <v>4.4000000000000004</v>
      </c>
      <c r="Q46" s="333">
        <f t="shared" si="11"/>
        <v>46</v>
      </c>
      <c r="R46" s="333">
        <f t="shared" si="11"/>
        <v>0.13999999999999999</v>
      </c>
      <c r="S46" s="333">
        <f t="shared" si="11"/>
        <v>0.11</v>
      </c>
      <c r="T46" s="333">
        <f t="shared" si="11"/>
        <v>7</v>
      </c>
      <c r="U46" s="333">
        <f t="shared" si="11"/>
        <v>3.6999999999999997</v>
      </c>
      <c r="V46" s="334">
        <f t="shared" si="11"/>
        <v>2.5</v>
      </c>
    </row>
    <row r="47" spans="1:22" ht="13.5" customHeight="1" x14ac:dyDescent="0.4">
      <c r="A47" s="331"/>
      <c r="B47" s="332" t="s">
        <v>858</v>
      </c>
      <c r="C47" s="333" t="s">
        <v>915</v>
      </c>
      <c r="D47" s="333">
        <v>286</v>
      </c>
      <c r="E47" s="333">
        <v>4.3</v>
      </c>
      <c r="F47" s="333">
        <v>0.5</v>
      </c>
      <c r="G47" s="333">
        <v>63.1</v>
      </c>
      <c r="H47" s="333">
        <v>2</v>
      </c>
      <c r="I47" s="333">
        <v>49</v>
      </c>
      <c r="J47" s="333">
        <v>5</v>
      </c>
      <c r="K47" s="333">
        <v>12</v>
      </c>
      <c r="L47" s="333">
        <v>58</v>
      </c>
      <c r="M47" s="333">
        <v>0.2</v>
      </c>
      <c r="N47" s="333">
        <v>0</v>
      </c>
      <c r="O47" s="333">
        <v>0</v>
      </c>
      <c r="P47" s="333">
        <v>0</v>
      </c>
      <c r="Q47" s="333">
        <v>0</v>
      </c>
      <c r="R47" s="333">
        <v>0.03</v>
      </c>
      <c r="S47" s="333">
        <v>0.02</v>
      </c>
      <c r="T47" s="333">
        <v>0</v>
      </c>
      <c r="U47" s="333">
        <v>0.5</v>
      </c>
      <c r="V47" s="334">
        <v>0</v>
      </c>
    </row>
    <row r="48" spans="1:22" ht="13.5" customHeight="1" x14ac:dyDescent="0.4">
      <c r="A48" s="331"/>
      <c r="B48" s="332"/>
      <c r="C48" s="333" t="s">
        <v>28</v>
      </c>
      <c r="D48" s="333">
        <v>97</v>
      </c>
      <c r="E48" s="333">
        <v>4.0999999999999996</v>
      </c>
      <c r="F48" s="333">
        <v>7.4</v>
      </c>
      <c r="G48" s="333">
        <v>4</v>
      </c>
      <c r="H48" s="333">
        <v>161</v>
      </c>
      <c r="I48" s="333">
        <v>114</v>
      </c>
      <c r="J48" s="333">
        <v>7</v>
      </c>
      <c r="K48" s="333">
        <v>8</v>
      </c>
      <c r="L48" s="333">
        <v>49</v>
      </c>
      <c r="M48" s="333">
        <v>0.2</v>
      </c>
      <c r="N48" s="333">
        <v>5</v>
      </c>
      <c r="O48" s="333">
        <v>0.1</v>
      </c>
      <c r="P48" s="333">
        <v>0.1</v>
      </c>
      <c r="Q48" s="333">
        <v>1</v>
      </c>
      <c r="R48" s="333">
        <v>0.86</v>
      </c>
      <c r="S48" s="333">
        <v>0.05</v>
      </c>
      <c r="T48" s="333">
        <v>6</v>
      </c>
      <c r="U48" s="333">
        <v>0.5</v>
      </c>
      <c r="V48" s="334">
        <v>0.4</v>
      </c>
    </row>
    <row r="49" spans="1:22" ht="13.5" customHeight="1" x14ac:dyDescent="0.4">
      <c r="A49" s="331"/>
      <c r="B49" s="332"/>
      <c r="C49" s="333" t="s">
        <v>29</v>
      </c>
      <c r="D49" s="333">
        <v>25</v>
      </c>
      <c r="E49" s="333">
        <v>0.5</v>
      </c>
      <c r="F49" s="333">
        <v>0.4</v>
      </c>
      <c r="G49" s="333">
        <v>5</v>
      </c>
      <c r="H49" s="333">
        <v>129</v>
      </c>
      <c r="I49" s="333">
        <v>59</v>
      </c>
      <c r="J49" s="333">
        <v>13</v>
      </c>
      <c r="K49" s="333">
        <v>9</v>
      </c>
      <c r="L49" s="333">
        <v>11</v>
      </c>
      <c r="M49" s="333">
        <v>0.2</v>
      </c>
      <c r="N49" s="333">
        <v>85</v>
      </c>
      <c r="O49" s="333">
        <v>0</v>
      </c>
      <c r="P49" s="333">
        <v>0.2</v>
      </c>
      <c r="Q49" s="333">
        <v>0</v>
      </c>
      <c r="R49" s="333">
        <v>0.01</v>
      </c>
      <c r="S49" s="333">
        <v>0.01</v>
      </c>
      <c r="T49" s="333">
        <v>1</v>
      </c>
      <c r="U49" s="333">
        <v>1.4</v>
      </c>
      <c r="V49" s="334">
        <v>0.3</v>
      </c>
    </row>
    <row r="50" spans="1:22" ht="13.5" customHeight="1" x14ac:dyDescent="0.4">
      <c r="A50" s="331"/>
      <c r="B50" s="332"/>
      <c r="C50" s="333" t="s">
        <v>30</v>
      </c>
      <c r="D50" s="333">
        <v>90</v>
      </c>
      <c r="E50" s="333">
        <v>3.6</v>
      </c>
      <c r="F50" s="333">
        <v>5.3</v>
      </c>
      <c r="G50" s="333">
        <v>6.1</v>
      </c>
      <c r="H50" s="333">
        <v>298</v>
      </c>
      <c r="I50" s="333">
        <v>86</v>
      </c>
      <c r="J50" s="333">
        <v>17</v>
      </c>
      <c r="K50" s="333">
        <v>12</v>
      </c>
      <c r="L50" s="333">
        <v>47</v>
      </c>
      <c r="M50" s="333">
        <v>0.6</v>
      </c>
      <c r="N50" s="333">
        <v>20</v>
      </c>
      <c r="O50" s="333">
        <v>0</v>
      </c>
      <c r="P50" s="333">
        <v>0.9</v>
      </c>
      <c r="Q50" s="333">
        <v>8</v>
      </c>
      <c r="R50" s="333">
        <v>0.03</v>
      </c>
      <c r="S50" s="333">
        <v>0.02</v>
      </c>
      <c r="T50" s="333">
        <v>2</v>
      </c>
      <c r="U50" s="333">
        <v>1.5</v>
      </c>
      <c r="V50" s="334">
        <v>0.8</v>
      </c>
    </row>
    <row r="51" spans="1:22" ht="13.5" customHeight="1" x14ac:dyDescent="0.4">
      <c r="A51" s="331"/>
      <c r="B51" s="332"/>
      <c r="C51" s="333" t="s">
        <v>31</v>
      </c>
      <c r="D51" s="333">
        <v>6</v>
      </c>
      <c r="E51" s="333">
        <v>0.4</v>
      </c>
      <c r="F51" s="333">
        <v>0.1</v>
      </c>
      <c r="G51" s="333">
        <v>1.2</v>
      </c>
      <c r="H51" s="333">
        <v>25</v>
      </c>
      <c r="I51" s="333">
        <v>19</v>
      </c>
      <c r="J51" s="333">
        <v>14</v>
      </c>
      <c r="K51" s="333">
        <v>5</v>
      </c>
      <c r="L51" s="333">
        <v>5</v>
      </c>
      <c r="M51" s="333">
        <v>0.1</v>
      </c>
      <c r="N51" s="333">
        <v>91</v>
      </c>
      <c r="O51" s="333">
        <v>0</v>
      </c>
      <c r="P51" s="333">
        <v>0.3</v>
      </c>
      <c r="Q51" s="333">
        <v>36</v>
      </c>
      <c r="R51" s="333">
        <v>0</v>
      </c>
      <c r="S51" s="333">
        <v>0.01</v>
      </c>
      <c r="T51" s="333">
        <v>1</v>
      </c>
      <c r="U51" s="333">
        <v>0.5</v>
      </c>
      <c r="V51" s="334">
        <v>0.1</v>
      </c>
    </row>
    <row r="52" spans="1:22" ht="13.5" customHeight="1" x14ac:dyDescent="0.4">
      <c r="A52" s="331"/>
      <c r="B52" s="332" t="s">
        <v>916</v>
      </c>
      <c r="C52" s="333"/>
      <c r="D52" s="333">
        <f t="shared" ref="D52:V52" si="12">SUM(D47:D51)</f>
        <v>504</v>
      </c>
      <c r="E52" s="333">
        <f t="shared" si="12"/>
        <v>12.899999999999999</v>
      </c>
      <c r="F52" s="333">
        <f t="shared" si="12"/>
        <v>13.700000000000001</v>
      </c>
      <c r="G52" s="333">
        <f t="shared" si="12"/>
        <v>79.399999999999991</v>
      </c>
      <c r="H52" s="333">
        <f t="shared" si="12"/>
        <v>615</v>
      </c>
      <c r="I52" s="333">
        <f t="shared" si="12"/>
        <v>327</v>
      </c>
      <c r="J52" s="333">
        <f t="shared" si="12"/>
        <v>56</v>
      </c>
      <c r="K52" s="333">
        <f t="shared" si="12"/>
        <v>46</v>
      </c>
      <c r="L52" s="333">
        <f t="shared" si="12"/>
        <v>170</v>
      </c>
      <c r="M52" s="333">
        <f t="shared" si="12"/>
        <v>1.3000000000000003</v>
      </c>
      <c r="N52" s="333">
        <f t="shared" si="12"/>
        <v>201</v>
      </c>
      <c r="O52" s="333">
        <f t="shared" si="12"/>
        <v>0.1</v>
      </c>
      <c r="P52" s="333">
        <f t="shared" si="12"/>
        <v>1.5000000000000002</v>
      </c>
      <c r="Q52" s="333">
        <f t="shared" si="12"/>
        <v>45</v>
      </c>
      <c r="R52" s="333">
        <f t="shared" si="12"/>
        <v>0.93</v>
      </c>
      <c r="S52" s="333">
        <f t="shared" si="12"/>
        <v>0.11</v>
      </c>
      <c r="T52" s="333">
        <f t="shared" si="12"/>
        <v>10</v>
      </c>
      <c r="U52" s="333">
        <f t="shared" si="12"/>
        <v>4.4000000000000004</v>
      </c>
      <c r="V52" s="334">
        <f t="shared" si="12"/>
        <v>1.6</v>
      </c>
    </row>
    <row r="53" spans="1:22" ht="13.5" customHeight="1" x14ac:dyDescent="0.4">
      <c r="A53" s="331"/>
      <c r="B53" s="332" t="s">
        <v>918</v>
      </c>
      <c r="C53" s="333" t="s">
        <v>282</v>
      </c>
      <c r="D53" s="333">
        <v>15</v>
      </c>
      <c r="E53" s="333">
        <v>1.3</v>
      </c>
      <c r="F53" s="333">
        <v>0.3</v>
      </c>
      <c r="G53" s="333">
        <v>2</v>
      </c>
      <c r="H53" s="333">
        <v>110</v>
      </c>
      <c r="I53" s="333">
        <v>50</v>
      </c>
      <c r="J53" s="333">
        <v>9</v>
      </c>
      <c r="K53" s="333">
        <v>4</v>
      </c>
      <c r="L53" s="333">
        <v>9</v>
      </c>
      <c r="M53" s="333">
        <v>0.1</v>
      </c>
      <c r="N53" s="333">
        <v>1</v>
      </c>
      <c r="O53" s="333">
        <v>0</v>
      </c>
      <c r="P53" s="333">
        <v>0</v>
      </c>
      <c r="Q53" s="333">
        <v>12</v>
      </c>
      <c r="R53" s="333">
        <v>0.01</v>
      </c>
      <c r="S53" s="333">
        <v>0.01</v>
      </c>
      <c r="T53" s="333">
        <v>7</v>
      </c>
      <c r="U53" s="333">
        <v>0.4</v>
      </c>
      <c r="V53" s="334">
        <v>0.3</v>
      </c>
    </row>
    <row r="54" spans="1:22" ht="13.5" customHeight="1" x14ac:dyDescent="0.4">
      <c r="A54" s="331"/>
      <c r="B54" s="332" t="s">
        <v>916</v>
      </c>
      <c r="C54" s="333"/>
      <c r="D54" s="333">
        <f t="shared" ref="D54:V54" si="13">D52+D53</f>
        <v>519</v>
      </c>
      <c r="E54" s="333">
        <f t="shared" si="13"/>
        <v>14.2</v>
      </c>
      <c r="F54" s="333">
        <f t="shared" si="13"/>
        <v>14.000000000000002</v>
      </c>
      <c r="G54" s="333">
        <f t="shared" si="13"/>
        <v>81.399999999999991</v>
      </c>
      <c r="H54" s="333">
        <f t="shared" si="13"/>
        <v>725</v>
      </c>
      <c r="I54" s="333">
        <f t="shared" si="13"/>
        <v>377</v>
      </c>
      <c r="J54" s="333">
        <f t="shared" si="13"/>
        <v>65</v>
      </c>
      <c r="K54" s="333">
        <f t="shared" si="13"/>
        <v>50</v>
      </c>
      <c r="L54" s="333">
        <f t="shared" si="13"/>
        <v>179</v>
      </c>
      <c r="M54" s="333">
        <f t="shared" si="13"/>
        <v>1.4000000000000004</v>
      </c>
      <c r="N54" s="333">
        <f t="shared" si="13"/>
        <v>202</v>
      </c>
      <c r="O54" s="333">
        <f t="shared" si="13"/>
        <v>0.1</v>
      </c>
      <c r="P54" s="333">
        <f t="shared" si="13"/>
        <v>1.5000000000000002</v>
      </c>
      <c r="Q54" s="333">
        <f t="shared" si="13"/>
        <v>57</v>
      </c>
      <c r="R54" s="333">
        <f t="shared" si="13"/>
        <v>0.94000000000000006</v>
      </c>
      <c r="S54" s="333">
        <f t="shared" si="13"/>
        <v>0.12</v>
      </c>
      <c r="T54" s="333">
        <f t="shared" si="13"/>
        <v>17</v>
      </c>
      <c r="U54" s="333">
        <f t="shared" si="13"/>
        <v>4.8000000000000007</v>
      </c>
      <c r="V54" s="334">
        <f t="shared" si="13"/>
        <v>1.9000000000000001</v>
      </c>
    </row>
    <row r="55" spans="1:22" ht="13.5" customHeight="1" x14ac:dyDescent="0.4">
      <c r="A55" s="331" t="s">
        <v>919</v>
      </c>
      <c r="B55" s="332"/>
      <c r="C55" s="333"/>
      <c r="D55" s="333">
        <f t="shared" ref="D55:V55" si="14">D46+D54</f>
        <v>1057</v>
      </c>
      <c r="E55" s="333">
        <f t="shared" si="14"/>
        <v>28.1</v>
      </c>
      <c r="F55" s="333">
        <f t="shared" si="14"/>
        <v>27.900000000000002</v>
      </c>
      <c r="G55" s="333">
        <f t="shared" si="14"/>
        <v>168.5</v>
      </c>
      <c r="H55" s="333">
        <f t="shared" si="14"/>
        <v>1679</v>
      </c>
      <c r="I55" s="333">
        <f t="shared" si="14"/>
        <v>780</v>
      </c>
      <c r="J55" s="333">
        <f t="shared" si="14"/>
        <v>106</v>
      </c>
      <c r="K55" s="333">
        <f t="shared" si="14"/>
        <v>93</v>
      </c>
      <c r="L55" s="333">
        <f t="shared" si="14"/>
        <v>313</v>
      </c>
      <c r="M55" s="333">
        <f t="shared" si="14"/>
        <v>2.6000000000000005</v>
      </c>
      <c r="N55" s="333">
        <f t="shared" si="14"/>
        <v>268</v>
      </c>
      <c r="O55" s="333">
        <f t="shared" si="14"/>
        <v>0.1</v>
      </c>
      <c r="P55" s="333">
        <f t="shared" si="14"/>
        <v>5.9</v>
      </c>
      <c r="Q55" s="333">
        <f t="shared" si="14"/>
        <v>103</v>
      </c>
      <c r="R55" s="333">
        <f t="shared" si="14"/>
        <v>1.08</v>
      </c>
      <c r="S55" s="333">
        <f t="shared" si="14"/>
        <v>0.22999999999999998</v>
      </c>
      <c r="T55" s="333">
        <f t="shared" si="14"/>
        <v>24</v>
      </c>
      <c r="U55" s="333">
        <f t="shared" si="14"/>
        <v>8.5</v>
      </c>
      <c r="V55" s="334">
        <f t="shared" si="14"/>
        <v>4.4000000000000004</v>
      </c>
    </row>
    <row r="56" spans="1:22" ht="13.5" customHeight="1" x14ac:dyDescent="0.4">
      <c r="A56" s="335">
        <v>45295</v>
      </c>
      <c r="B56" s="332" t="s">
        <v>848</v>
      </c>
      <c r="C56" s="333" t="s">
        <v>915</v>
      </c>
      <c r="D56" s="333">
        <v>286</v>
      </c>
      <c r="E56" s="333">
        <v>4.3</v>
      </c>
      <c r="F56" s="333">
        <v>0.5</v>
      </c>
      <c r="G56" s="333">
        <v>63.1</v>
      </c>
      <c r="H56" s="333">
        <v>2</v>
      </c>
      <c r="I56" s="333">
        <v>49</v>
      </c>
      <c r="J56" s="333">
        <v>5</v>
      </c>
      <c r="K56" s="333">
        <v>12</v>
      </c>
      <c r="L56" s="333">
        <v>58</v>
      </c>
      <c r="M56" s="333">
        <v>0.2</v>
      </c>
      <c r="N56" s="333">
        <v>0</v>
      </c>
      <c r="O56" s="333">
        <v>0</v>
      </c>
      <c r="P56" s="333">
        <v>0</v>
      </c>
      <c r="Q56" s="333">
        <v>0</v>
      </c>
      <c r="R56" s="333">
        <v>0.03</v>
      </c>
      <c r="S56" s="333">
        <v>0.02</v>
      </c>
      <c r="T56" s="333">
        <v>0</v>
      </c>
      <c r="U56" s="333">
        <v>0.5</v>
      </c>
      <c r="V56" s="334">
        <v>0</v>
      </c>
    </row>
    <row r="57" spans="1:22" ht="13.5" customHeight="1" x14ac:dyDescent="0.4">
      <c r="A57" s="331"/>
      <c r="B57" s="332"/>
      <c r="C57" s="333" t="s">
        <v>32</v>
      </c>
      <c r="D57" s="333">
        <v>87</v>
      </c>
      <c r="E57" s="333">
        <v>5</v>
      </c>
      <c r="F57" s="333">
        <v>5.3</v>
      </c>
      <c r="G57" s="333">
        <v>5.3</v>
      </c>
      <c r="H57" s="333">
        <v>231</v>
      </c>
      <c r="I57" s="333">
        <v>13</v>
      </c>
      <c r="J57" s="333">
        <v>0</v>
      </c>
      <c r="K57" s="333">
        <v>1</v>
      </c>
      <c r="L57" s="333">
        <v>4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0.01</v>
      </c>
      <c r="S57" s="333">
        <v>0.01</v>
      </c>
      <c r="T57" s="333">
        <v>0</v>
      </c>
      <c r="U57" s="333">
        <v>0.5</v>
      </c>
      <c r="V57" s="334">
        <v>0.6</v>
      </c>
    </row>
    <row r="58" spans="1:22" ht="13.5" customHeight="1" x14ac:dyDescent="0.4">
      <c r="A58" s="331"/>
      <c r="B58" s="332"/>
      <c r="C58" s="333" t="s">
        <v>33</v>
      </c>
      <c r="D58" s="333">
        <v>8</v>
      </c>
      <c r="E58" s="333">
        <v>0.1</v>
      </c>
      <c r="F58" s="333">
        <v>0</v>
      </c>
      <c r="G58" s="333">
        <v>1.6</v>
      </c>
      <c r="H58" s="333">
        <v>5</v>
      </c>
      <c r="I58" s="333">
        <v>61</v>
      </c>
      <c r="J58" s="333">
        <v>6</v>
      </c>
      <c r="K58" s="333">
        <v>2</v>
      </c>
      <c r="L58" s="333">
        <v>5</v>
      </c>
      <c r="M58" s="333">
        <v>0.1</v>
      </c>
      <c r="N58" s="333">
        <v>124</v>
      </c>
      <c r="O58" s="333">
        <v>0</v>
      </c>
      <c r="P58" s="333">
        <v>0</v>
      </c>
      <c r="Q58" s="333">
        <v>0</v>
      </c>
      <c r="R58" s="333">
        <v>0.01</v>
      </c>
      <c r="S58" s="333">
        <v>0.01</v>
      </c>
      <c r="T58" s="333">
        <v>2</v>
      </c>
      <c r="U58" s="333">
        <v>0.4</v>
      </c>
      <c r="V58" s="334">
        <v>0</v>
      </c>
    </row>
    <row r="59" spans="1:22" ht="13.5" customHeight="1" x14ac:dyDescent="0.4">
      <c r="A59" s="331"/>
      <c r="B59" s="332"/>
      <c r="C59" s="333" t="s">
        <v>34</v>
      </c>
      <c r="D59" s="333">
        <v>47</v>
      </c>
      <c r="E59" s="333">
        <v>1.9</v>
      </c>
      <c r="F59" s="333">
        <v>1.5</v>
      </c>
      <c r="G59" s="333">
        <v>5.6</v>
      </c>
      <c r="H59" s="333">
        <v>182</v>
      </c>
      <c r="I59" s="333">
        <v>90</v>
      </c>
      <c r="J59" s="333">
        <v>10</v>
      </c>
      <c r="K59" s="333">
        <v>6</v>
      </c>
      <c r="L59" s="333">
        <v>27</v>
      </c>
      <c r="M59" s="333">
        <v>0.1</v>
      </c>
      <c r="N59" s="333">
        <v>143</v>
      </c>
      <c r="O59" s="333">
        <v>0.1</v>
      </c>
      <c r="P59" s="333">
        <v>0.1</v>
      </c>
      <c r="Q59" s="333">
        <v>9</v>
      </c>
      <c r="R59" s="333">
        <v>0.05</v>
      </c>
      <c r="S59" s="333">
        <v>0.04</v>
      </c>
      <c r="T59" s="333">
        <v>5</v>
      </c>
      <c r="U59" s="333">
        <v>0.8</v>
      </c>
      <c r="V59" s="334">
        <v>0.5</v>
      </c>
    </row>
    <row r="60" spans="1:22" ht="13.5" customHeight="1" x14ac:dyDescent="0.4">
      <c r="A60" s="331"/>
      <c r="B60" s="332"/>
      <c r="C60" s="333" t="s">
        <v>35</v>
      </c>
      <c r="D60" s="333">
        <v>14</v>
      </c>
      <c r="E60" s="333">
        <v>1</v>
      </c>
      <c r="F60" s="333">
        <v>0.7</v>
      </c>
      <c r="G60" s="333">
        <v>1</v>
      </c>
      <c r="H60" s="333">
        <v>103</v>
      </c>
      <c r="I60" s="333">
        <v>14</v>
      </c>
      <c r="J60" s="333">
        <v>12</v>
      </c>
      <c r="K60" s="333">
        <v>3</v>
      </c>
      <c r="L60" s="333">
        <v>11</v>
      </c>
      <c r="M60" s="333">
        <v>0.1</v>
      </c>
      <c r="N60" s="333">
        <v>0</v>
      </c>
      <c r="O60" s="333">
        <v>0</v>
      </c>
      <c r="P60" s="333">
        <v>0.1</v>
      </c>
      <c r="Q60" s="333">
        <v>1</v>
      </c>
      <c r="R60" s="333">
        <v>0.01</v>
      </c>
      <c r="S60" s="333">
        <v>0</v>
      </c>
      <c r="T60" s="333">
        <v>0</v>
      </c>
      <c r="U60" s="333">
        <v>0.1</v>
      </c>
      <c r="V60" s="334">
        <v>0.3</v>
      </c>
    </row>
    <row r="61" spans="1:22" ht="13.5" customHeight="1" x14ac:dyDescent="0.4">
      <c r="A61" s="331"/>
      <c r="B61" s="332" t="s">
        <v>916</v>
      </c>
      <c r="C61" s="333"/>
      <c r="D61" s="333">
        <f t="shared" ref="D61:V61" si="15">SUM(D56:D60)</f>
        <v>442</v>
      </c>
      <c r="E61" s="333">
        <f t="shared" si="15"/>
        <v>12.3</v>
      </c>
      <c r="F61" s="333">
        <f t="shared" si="15"/>
        <v>8</v>
      </c>
      <c r="G61" s="333">
        <f t="shared" si="15"/>
        <v>76.599999999999994</v>
      </c>
      <c r="H61" s="333">
        <f t="shared" si="15"/>
        <v>523</v>
      </c>
      <c r="I61" s="333">
        <f t="shared" si="15"/>
        <v>227</v>
      </c>
      <c r="J61" s="333">
        <f t="shared" si="15"/>
        <v>33</v>
      </c>
      <c r="K61" s="333">
        <f t="shared" si="15"/>
        <v>24</v>
      </c>
      <c r="L61" s="333">
        <f t="shared" si="15"/>
        <v>105</v>
      </c>
      <c r="M61" s="333">
        <f t="shared" si="15"/>
        <v>0.5</v>
      </c>
      <c r="N61" s="333">
        <f t="shared" si="15"/>
        <v>267</v>
      </c>
      <c r="O61" s="333">
        <f t="shared" si="15"/>
        <v>0.1</v>
      </c>
      <c r="P61" s="333">
        <f t="shared" si="15"/>
        <v>0.2</v>
      </c>
      <c r="Q61" s="333">
        <f t="shared" si="15"/>
        <v>10</v>
      </c>
      <c r="R61" s="333">
        <f t="shared" si="15"/>
        <v>0.11</v>
      </c>
      <c r="S61" s="333">
        <f t="shared" si="15"/>
        <v>0.08</v>
      </c>
      <c r="T61" s="333">
        <f t="shared" si="15"/>
        <v>7</v>
      </c>
      <c r="U61" s="333">
        <f t="shared" si="15"/>
        <v>2.3000000000000003</v>
      </c>
      <c r="V61" s="334">
        <f t="shared" si="15"/>
        <v>1.4000000000000001</v>
      </c>
    </row>
    <row r="62" spans="1:22" ht="13.5" customHeight="1" x14ac:dyDescent="0.4">
      <c r="A62" s="331"/>
      <c r="B62" s="332" t="s">
        <v>917</v>
      </c>
      <c r="C62" s="333" t="s">
        <v>283</v>
      </c>
      <c r="D62" s="333">
        <v>91</v>
      </c>
      <c r="E62" s="333">
        <v>2.1</v>
      </c>
      <c r="F62" s="333">
        <v>0.2</v>
      </c>
      <c r="G62" s="333">
        <v>20</v>
      </c>
      <c r="H62" s="333">
        <v>12</v>
      </c>
      <c r="I62" s="333">
        <v>87</v>
      </c>
      <c r="J62" s="333">
        <v>6</v>
      </c>
      <c r="K62" s="333">
        <v>11</v>
      </c>
      <c r="L62" s="333">
        <v>36</v>
      </c>
      <c r="M62" s="333">
        <v>0.5</v>
      </c>
      <c r="N62" s="333">
        <v>1</v>
      </c>
      <c r="O62" s="333">
        <v>0</v>
      </c>
      <c r="P62" s="333">
        <v>0</v>
      </c>
      <c r="Q62" s="333">
        <v>2</v>
      </c>
      <c r="R62" s="333">
        <v>7.0000000000000007E-2</v>
      </c>
      <c r="S62" s="333">
        <v>0.02</v>
      </c>
      <c r="T62" s="333">
        <v>0</v>
      </c>
      <c r="U62" s="333">
        <v>1.7</v>
      </c>
      <c r="V62" s="334">
        <v>0</v>
      </c>
    </row>
    <row r="63" spans="1:22" ht="13.5" customHeight="1" x14ac:dyDescent="0.4">
      <c r="A63" s="331"/>
      <c r="B63" s="332" t="s">
        <v>916</v>
      </c>
      <c r="C63" s="333"/>
      <c r="D63" s="333">
        <f t="shared" ref="D63:V63" si="16">D61+D62</f>
        <v>533</v>
      </c>
      <c r="E63" s="333">
        <f t="shared" si="16"/>
        <v>14.4</v>
      </c>
      <c r="F63" s="333">
        <f t="shared" si="16"/>
        <v>8.1999999999999993</v>
      </c>
      <c r="G63" s="333">
        <f t="shared" si="16"/>
        <v>96.6</v>
      </c>
      <c r="H63" s="333">
        <f t="shared" si="16"/>
        <v>535</v>
      </c>
      <c r="I63" s="333">
        <f t="shared" si="16"/>
        <v>314</v>
      </c>
      <c r="J63" s="333">
        <f t="shared" si="16"/>
        <v>39</v>
      </c>
      <c r="K63" s="333">
        <f t="shared" si="16"/>
        <v>35</v>
      </c>
      <c r="L63" s="333">
        <f t="shared" si="16"/>
        <v>141</v>
      </c>
      <c r="M63" s="333">
        <f t="shared" si="16"/>
        <v>1</v>
      </c>
      <c r="N63" s="333">
        <f t="shared" si="16"/>
        <v>268</v>
      </c>
      <c r="O63" s="333">
        <f t="shared" si="16"/>
        <v>0.1</v>
      </c>
      <c r="P63" s="333">
        <f t="shared" si="16"/>
        <v>0.2</v>
      </c>
      <c r="Q63" s="333">
        <f t="shared" si="16"/>
        <v>12</v>
      </c>
      <c r="R63" s="333">
        <f t="shared" si="16"/>
        <v>0.18</v>
      </c>
      <c r="S63" s="333">
        <f t="shared" si="16"/>
        <v>0.1</v>
      </c>
      <c r="T63" s="333">
        <f t="shared" si="16"/>
        <v>7</v>
      </c>
      <c r="U63" s="333">
        <f t="shared" si="16"/>
        <v>4</v>
      </c>
      <c r="V63" s="334">
        <f t="shared" si="16"/>
        <v>1.4000000000000001</v>
      </c>
    </row>
    <row r="64" spans="1:22" ht="13.5" customHeight="1" x14ac:dyDescent="0.4">
      <c r="A64" s="331"/>
      <c r="B64" s="332" t="s">
        <v>858</v>
      </c>
      <c r="C64" s="333" t="s">
        <v>915</v>
      </c>
      <c r="D64" s="333">
        <v>286</v>
      </c>
      <c r="E64" s="333">
        <v>4.3</v>
      </c>
      <c r="F64" s="333">
        <v>0.5</v>
      </c>
      <c r="G64" s="333">
        <v>63.1</v>
      </c>
      <c r="H64" s="333">
        <v>2</v>
      </c>
      <c r="I64" s="333">
        <v>49</v>
      </c>
      <c r="J64" s="333">
        <v>5</v>
      </c>
      <c r="K64" s="333">
        <v>12</v>
      </c>
      <c r="L64" s="333">
        <v>58</v>
      </c>
      <c r="M64" s="333">
        <v>0.2</v>
      </c>
      <c r="N64" s="333">
        <v>0</v>
      </c>
      <c r="O64" s="333">
        <v>0</v>
      </c>
      <c r="P64" s="333">
        <v>0</v>
      </c>
      <c r="Q64" s="333">
        <v>0</v>
      </c>
      <c r="R64" s="333">
        <v>0.03</v>
      </c>
      <c r="S64" s="333">
        <v>0.02</v>
      </c>
      <c r="T64" s="333">
        <v>0</v>
      </c>
      <c r="U64" s="333">
        <v>0.5</v>
      </c>
      <c r="V64" s="334">
        <v>0</v>
      </c>
    </row>
    <row r="65" spans="1:22" ht="13.5" customHeight="1" x14ac:dyDescent="0.4">
      <c r="A65" s="331"/>
      <c r="B65" s="332"/>
      <c r="C65" s="333" t="s">
        <v>36</v>
      </c>
      <c r="D65" s="333">
        <v>54</v>
      </c>
      <c r="E65" s="333">
        <v>3.1</v>
      </c>
      <c r="F65" s="333">
        <v>3.1</v>
      </c>
      <c r="G65" s="333">
        <v>3.2</v>
      </c>
      <c r="H65" s="333">
        <v>184</v>
      </c>
      <c r="I65" s="333">
        <v>35</v>
      </c>
      <c r="J65" s="333">
        <v>14</v>
      </c>
      <c r="K65" s="333">
        <v>3</v>
      </c>
      <c r="L65" s="333">
        <v>45</v>
      </c>
      <c r="M65" s="333">
        <v>0.5</v>
      </c>
      <c r="N65" s="333">
        <v>38</v>
      </c>
      <c r="O65" s="333">
        <v>0.5</v>
      </c>
      <c r="P65" s="333">
        <v>0.4</v>
      </c>
      <c r="Q65" s="333">
        <v>3</v>
      </c>
      <c r="R65" s="333">
        <v>0.02</v>
      </c>
      <c r="S65" s="333">
        <v>0.11</v>
      </c>
      <c r="T65" s="333">
        <v>0</v>
      </c>
      <c r="U65" s="333">
        <v>0</v>
      </c>
      <c r="V65" s="334">
        <v>0.5</v>
      </c>
    </row>
    <row r="66" spans="1:22" ht="13.5" customHeight="1" x14ac:dyDescent="0.4">
      <c r="A66" s="331"/>
      <c r="B66" s="332"/>
      <c r="C66" s="333" t="s">
        <v>37</v>
      </c>
      <c r="D66" s="333">
        <v>27</v>
      </c>
      <c r="E66" s="333">
        <v>1.6</v>
      </c>
      <c r="F66" s="333">
        <v>0.7</v>
      </c>
      <c r="G66" s="333">
        <v>3.5</v>
      </c>
      <c r="H66" s="333">
        <v>22</v>
      </c>
      <c r="I66" s="333">
        <v>23</v>
      </c>
      <c r="J66" s="333">
        <v>4</v>
      </c>
      <c r="K66" s="333">
        <v>3</v>
      </c>
      <c r="L66" s="333">
        <v>10</v>
      </c>
      <c r="M66" s="333">
        <v>0.2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0.6</v>
      </c>
      <c r="V66" s="334">
        <v>0.1</v>
      </c>
    </row>
    <row r="67" spans="1:22" ht="13.5" customHeight="1" x14ac:dyDescent="0.4">
      <c r="A67" s="331"/>
      <c r="B67" s="332"/>
      <c r="C67" s="333" t="s">
        <v>38</v>
      </c>
      <c r="D67" s="333">
        <v>17</v>
      </c>
      <c r="E67" s="333">
        <v>1</v>
      </c>
      <c r="F67" s="333">
        <v>0.6</v>
      </c>
      <c r="G67" s="333">
        <v>2.1</v>
      </c>
      <c r="H67" s="333">
        <v>116</v>
      </c>
      <c r="I67" s="333">
        <v>130</v>
      </c>
      <c r="J67" s="333">
        <v>52</v>
      </c>
      <c r="K67" s="333">
        <v>5</v>
      </c>
      <c r="L67" s="333">
        <v>19</v>
      </c>
      <c r="M67" s="333">
        <v>0.7</v>
      </c>
      <c r="N67" s="333">
        <v>125</v>
      </c>
      <c r="O67" s="333">
        <v>0</v>
      </c>
      <c r="P67" s="333">
        <v>1.9</v>
      </c>
      <c r="Q67" s="333">
        <v>50</v>
      </c>
      <c r="R67" s="333">
        <v>0.02</v>
      </c>
      <c r="S67" s="333">
        <v>0.03</v>
      </c>
      <c r="T67" s="333">
        <v>9</v>
      </c>
      <c r="U67" s="333">
        <v>0.5</v>
      </c>
      <c r="V67" s="334">
        <v>0.3</v>
      </c>
    </row>
    <row r="68" spans="1:22" ht="13.5" customHeight="1" x14ac:dyDescent="0.4">
      <c r="A68" s="331"/>
      <c r="B68" s="332"/>
      <c r="C68" s="333" t="s">
        <v>39</v>
      </c>
      <c r="D68" s="333">
        <v>40</v>
      </c>
      <c r="E68" s="333">
        <v>2.2000000000000002</v>
      </c>
      <c r="F68" s="333">
        <v>1.4</v>
      </c>
      <c r="G68" s="333">
        <v>5.0999999999999996</v>
      </c>
      <c r="H68" s="333">
        <v>91</v>
      </c>
      <c r="I68" s="333">
        <v>113</v>
      </c>
      <c r="J68" s="333">
        <v>5</v>
      </c>
      <c r="K68" s="333">
        <v>6</v>
      </c>
      <c r="L68" s="333">
        <v>25</v>
      </c>
      <c r="M68" s="333">
        <v>0.1</v>
      </c>
      <c r="N68" s="333">
        <v>95</v>
      </c>
      <c r="O68" s="333">
        <v>0</v>
      </c>
      <c r="P68" s="333">
        <v>0.1</v>
      </c>
      <c r="Q68" s="333">
        <v>0</v>
      </c>
      <c r="R68" s="333">
        <v>0.08</v>
      </c>
      <c r="S68" s="333">
        <v>0.03</v>
      </c>
      <c r="T68" s="333">
        <v>4</v>
      </c>
      <c r="U68" s="333">
        <v>0.7</v>
      </c>
      <c r="V68" s="334">
        <v>0.2</v>
      </c>
    </row>
    <row r="69" spans="1:22" ht="13.5" customHeight="1" x14ac:dyDescent="0.4">
      <c r="A69" s="331"/>
      <c r="B69" s="332"/>
      <c r="C69" s="333" t="s">
        <v>40</v>
      </c>
      <c r="D69" s="333">
        <v>30</v>
      </c>
      <c r="E69" s="333">
        <v>1.2</v>
      </c>
      <c r="F69" s="333">
        <v>0.5</v>
      </c>
      <c r="G69" s="333">
        <v>5.0999999999999996</v>
      </c>
      <c r="H69" s="333">
        <v>225</v>
      </c>
      <c r="I69" s="333">
        <v>24</v>
      </c>
      <c r="J69" s="333">
        <v>2</v>
      </c>
      <c r="K69" s="333">
        <v>3</v>
      </c>
      <c r="L69" s="333">
        <v>11</v>
      </c>
      <c r="M69" s="333">
        <v>0.1</v>
      </c>
      <c r="N69" s="333">
        <v>1</v>
      </c>
      <c r="O69" s="333">
        <v>0</v>
      </c>
      <c r="P69" s="333">
        <v>0</v>
      </c>
      <c r="Q69" s="333">
        <v>1</v>
      </c>
      <c r="R69" s="333">
        <v>0.02</v>
      </c>
      <c r="S69" s="333">
        <v>0.01</v>
      </c>
      <c r="T69" s="333">
        <v>0</v>
      </c>
      <c r="U69" s="333">
        <v>0.3</v>
      </c>
      <c r="V69" s="334">
        <v>0.6</v>
      </c>
    </row>
    <row r="70" spans="1:22" ht="13.5" customHeight="1" x14ac:dyDescent="0.4">
      <c r="A70" s="331"/>
      <c r="B70" s="332" t="s">
        <v>916</v>
      </c>
      <c r="C70" s="333"/>
      <c r="D70" s="333">
        <f t="shared" ref="D70:V70" si="17">SUM(D64:D69)</f>
        <v>454</v>
      </c>
      <c r="E70" s="333">
        <f t="shared" si="17"/>
        <v>13.399999999999999</v>
      </c>
      <c r="F70" s="333">
        <f t="shared" si="17"/>
        <v>6.7999999999999989</v>
      </c>
      <c r="G70" s="333">
        <f t="shared" si="17"/>
        <v>82.09999999999998</v>
      </c>
      <c r="H70" s="333">
        <f t="shared" si="17"/>
        <v>640</v>
      </c>
      <c r="I70" s="333">
        <f t="shared" si="17"/>
        <v>374</v>
      </c>
      <c r="J70" s="333">
        <f t="shared" si="17"/>
        <v>82</v>
      </c>
      <c r="K70" s="333">
        <f t="shared" si="17"/>
        <v>32</v>
      </c>
      <c r="L70" s="333">
        <f t="shared" si="17"/>
        <v>168</v>
      </c>
      <c r="M70" s="333">
        <f t="shared" si="17"/>
        <v>1.8</v>
      </c>
      <c r="N70" s="333">
        <f t="shared" si="17"/>
        <v>259</v>
      </c>
      <c r="O70" s="333">
        <f t="shared" si="17"/>
        <v>0.5</v>
      </c>
      <c r="P70" s="333">
        <f t="shared" si="17"/>
        <v>2.4</v>
      </c>
      <c r="Q70" s="333">
        <f t="shared" si="17"/>
        <v>54</v>
      </c>
      <c r="R70" s="333">
        <f t="shared" si="17"/>
        <v>0.17</v>
      </c>
      <c r="S70" s="333">
        <f t="shared" si="17"/>
        <v>0.2</v>
      </c>
      <c r="T70" s="333">
        <f t="shared" si="17"/>
        <v>13</v>
      </c>
      <c r="U70" s="333">
        <f t="shared" si="17"/>
        <v>2.5999999999999996</v>
      </c>
      <c r="V70" s="334">
        <f t="shared" si="17"/>
        <v>1.6999999999999997</v>
      </c>
    </row>
    <row r="71" spans="1:22" ht="13.5" customHeight="1" x14ac:dyDescent="0.4">
      <c r="A71" s="331"/>
      <c r="B71" s="332" t="s">
        <v>918</v>
      </c>
      <c r="C71" s="333" t="s">
        <v>284</v>
      </c>
      <c r="D71" s="333">
        <v>34</v>
      </c>
      <c r="E71" s="333">
        <v>1.8</v>
      </c>
      <c r="F71" s="333">
        <v>0.2</v>
      </c>
      <c r="G71" s="333">
        <v>6.8</v>
      </c>
      <c r="H71" s="333">
        <v>474</v>
      </c>
      <c r="I71" s="333">
        <v>47</v>
      </c>
      <c r="J71" s="333">
        <v>31</v>
      </c>
      <c r="K71" s="333">
        <v>14</v>
      </c>
      <c r="L71" s="333">
        <v>37</v>
      </c>
      <c r="M71" s="333">
        <v>0.2</v>
      </c>
      <c r="N71" s="333">
        <v>153</v>
      </c>
      <c r="O71" s="333">
        <v>2.9</v>
      </c>
      <c r="P71" s="333">
        <v>0.1</v>
      </c>
      <c r="Q71" s="333">
        <v>29</v>
      </c>
      <c r="R71" s="333">
        <v>0.01</v>
      </c>
      <c r="S71" s="333">
        <v>0.01</v>
      </c>
      <c r="T71" s="333">
        <v>0</v>
      </c>
      <c r="U71" s="333">
        <v>0.9</v>
      </c>
      <c r="V71" s="334">
        <v>1.2</v>
      </c>
    </row>
    <row r="72" spans="1:22" ht="13.5" customHeight="1" x14ac:dyDescent="0.4">
      <c r="A72" s="331"/>
      <c r="B72" s="332" t="s">
        <v>916</v>
      </c>
      <c r="C72" s="333"/>
      <c r="D72" s="333">
        <f t="shared" ref="D72:V72" si="18">D70+D71</f>
        <v>488</v>
      </c>
      <c r="E72" s="333">
        <f t="shared" si="18"/>
        <v>15.2</v>
      </c>
      <c r="F72" s="333">
        <f t="shared" si="18"/>
        <v>6.9999999999999991</v>
      </c>
      <c r="G72" s="333">
        <f t="shared" si="18"/>
        <v>88.899999999999977</v>
      </c>
      <c r="H72" s="333">
        <f t="shared" si="18"/>
        <v>1114</v>
      </c>
      <c r="I72" s="333">
        <f t="shared" si="18"/>
        <v>421</v>
      </c>
      <c r="J72" s="333">
        <f t="shared" si="18"/>
        <v>113</v>
      </c>
      <c r="K72" s="333">
        <f t="shared" si="18"/>
        <v>46</v>
      </c>
      <c r="L72" s="333">
        <f t="shared" si="18"/>
        <v>205</v>
      </c>
      <c r="M72" s="333">
        <f t="shared" si="18"/>
        <v>2</v>
      </c>
      <c r="N72" s="333">
        <f t="shared" si="18"/>
        <v>412</v>
      </c>
      <c r="O72" s="333">
        <f t="shared" si="18"/>
        <v>3.4</v>
      </c>
      <c r="P72" s="333">
        <f t="shared" si="18"/>
        <v>2.5</v>
      </c>
      <c r="Q72" s="333">
        <f t="shared" si="18"/>
        <v>83</v>
      </c>
      <c r="R72" s="333">
        <f t="shared" si="18"/>
        <v>0.18000000000000002</v>
      </c>
      <c r="S72" s="333">
        <f t="shared" si="18"/>
        <v>0.21000000000000002</v>
      </c>
      <c r="T72" s="333">
        <f t="shared" si="18"/>
        <v>13</v>
      </c>
      <c r="U72" s="333">
        <f t="shared" si="18"/>
        <v>3.4999999999999996</v>
      </c>
      <c r="V72" s="334">
        <f t="shared" si="18"/>
        <v>2.8999999999999995</v>
      </c>
    </row>
    <row r="73" spans="1:22" ht="13.5" customHeight="1" x14ac:dyDescent="0.4">
      <c r="A73" s="331" t="s">
        <v>919</v>
      </c>
      <c r="B73" s="332"/>
      <c r="C73" s="333"/>
      <c r="D73" s="333">
        <f t="shared" ref="D73:V73" si="19">D63+D72</f>
        <v>1021</v>
      </c>
      <c r="E73" s="333">
        <f t="shared" si="19"/>
        <v>29.6</v>
      </c>
      <c r="F73" s="333">
        <f t="shared" si="19"/>
        <v>15.2</v>
      </c>
      <c r="G73" s="333">
        <f t="shared" si="19"/>
        <v>185.49999999999997</v>
      </c>
      <c r="H73" s="333">
        <f t="shared" si="19"/>
        <v>1649</v>
      </c>
      <c r="I73" s="333">
        <f t="shared" si="19"/>
        <v>735</v>
      </c>
      <c r="J73" s="333">
        <f t="shared" si="19"/>
        <v>152</v>
      </c>
      <c r="K73" s="333">
        <f t="shared" si="19"/>
        <v>81</v>
      </c>
      <c r="L73" s="333">
        <f t="shared" si="19"/>
        <v>346</v>
      </c>
      <c r="M73" s="333">
        <f t="shared" si="19"/>
        <v>3</v>
      </c>
      <c r="N73" s="333">
        <f t="shared" si="19"/>
        <v>680</v>
      </c>
      <c r="O73" s="333">
        <f t="shared" si="19"/>
        <v>3.5</v>
      </c>
      <c r="P73" s="333">
        <f t="shared" si="19"/>
        <v>2.7</v>
      </c>
      <c r="Q73" s="333">
        <f t="shared" si="19"/>
        <v>95</v>
      </c>
      <c r="R73" s="333">
        <f t="shared" si="19"/>
        <v>0.36</v>
      </c>
      <c r="S73" s="333">
        <f t="shared" si="19"/>
        <v>0.31000000000000005</v>
      </c>
      <c r="T73" s="333">
        <f t="shared" si="19"/>
        <v>20</v>
      </c>
      <c r="U73" s="333">
        <f t="shared" si="19"/>
        <v>7.5</v>
      </c>
      <c r="V73" s="334">
        <f t="shared" si="19"/>
        <v>4.3</v>
      </c>
    </row>
    <row r="74" spans="1:22" ht="13.5" customHeight="1" x14ac:dyDescent="0.4">
      <c r="A74" s="335">
        <v>45296</v>
      </c>
      <c r="B74" s="332" t="s">
        <v>848</v>
      </c>
      <c r="C74" s="333" t="s">
        <v>915</v>
      </c>
      <c r="D74" s="333">
        <v>286</v>
      </c>
      <c r="E74" s="333">
        <v>4.3</v>
      </c>
      <c r="F74" s="333">
        <v>0.5</v>
      </c>
      <c r="G74" s="333">
        <v>63.1</v>
      </c>
      <c r="H74" s="333">
        <v>2</v>
      </c>
      <c r="I74" s="333">
        <v>49</v>
      </c>
      <c r="J74" s="333">
        <v>5</v>
      </c>
      <c r="K74" s="333">
        <v>12</v>
      </c>
      <c r="L74" s="333">
        <v>58</v>
      </c>
      <c r="M74" s="333">
        <v>0.2</v>
      </c>
      <c r="N74" s="333">
        <v>0</v>
      </c>
      <c r="O74" s="333">
        <v>0</v>
      </c>
      <c r="P74" s="333">
        <v>0</v>
      </c>
      <c r="Q74" s="333">
        <v>0</v>
      </c>
      <c r="R74" s="333">
        <v>0.03</v>
      </c>
      <c r="S74" s="333">
        <v>0.02</v>
      </c>
      <c r="T74" s="333">
        <v>0</v>
      </c>
      <c r="U74" s="333">
        <v>0.5</v>
      </c>
      <c r="V74" s="334">
        <v>0</v>
      </c>
    </row>
    <row r="75" spans="1:22" ht="13.5" customHeight="1" x14ac:dyDescent="0.4">
      <c r="A75" s="331"/>
      <c r="B75" s="332"/>
      <c r="C75" s="333" t="s">
        <v>41</v>
      </c>
      <c r="D75" s="333">
        <v>106</v>
      </c>
      <c r="E75" s="333">
        <v>7.3</v>
      </c>
      <c r="F75" s="333">
        <v>5.5</v>
      </c>
      <c r="G75" s="333">
        <v>6.4</v>
      </c>
      <c r="H75" s="333">
        <v>269</v>
      </c>
      <c r="I75" s="333">
        <v>217</v>
      </c>
      <c r="J75" s="333">
        <v>54</v>
      </c>
      <c r="K75" s="333">
        <v>25</v>
      </c>
      <c r="L75" s="333">
        <v>130</v>
      </c>
      <c r="M75" s="333">
        <v>0.7</v>
      </c>
      <c r="N75" s="333">
        <v>0</v>
      </c>
      <c r="O75" s="333">
        <v>0</v>
      </c>
      <c r="P75" s="333">
        <v>0.3</v>
      </c>
      <c r="Q75" s="333">
        <v>6</v>
      </c>
      <c r="R75" s="333">
        <v>7.0000000000000007E-2</v>
      </c>
      <c r="S75" s="333">
        <v>0.05</v>
      </c>
      <c r="T75" s="333">
        <v>1</v>
      </c>
      <c r="U75" s="333">
        <v>1.4</v>
      </c>
      <c r="V75" s="334">
        <v>0.7</v>
      </c>
    </row>
    <row r="76" spans="1:22" ht="13.5" customHeight="1" x14ac:dyDescent="0.4">
      <c r="A76" s="331"/>
      <c r="B76" s="332"/>
      <c r="C76" s="333" t="s">
        <v>42</v>
      </c>
      <c r="D76" s="333">
        <v>5</v>
      </c>
      <c r="E76" s="333">
        <v>0.4</v>
      </c>
      <c r="F76" s="333">
        <v>0</v>
      </c>
      <c r="G76" s="333">
        <v>0.7</v>
      </c>
      <c r="H76" s="333">
        <v>33</v>
      </c>
      <c r="I76" s="333">
        <v>25</v>
      </c>
      <c r="J76" s="333">
        <v>5</v>
      </c>
      <c r="K76" s="333">
        <v>2</v>
      </c>
      <c r="L76" s="333">
        <v>4</v>
      </c>
      <c r="M76" s="333">
        <v>0.1</v>
      </c>
      <c r="N76" s="333">
        <v>4</v>
      </c>
      <c r="O76" s="333">
        <v>0</v>
      </c>
      <c r="P76" s="333">
        <v>0</v>
      </c>
      <c r="Q76" s="333">
        <v>5</v>
      </c>
      <c r="R76" s="333">
        <v>0.01</v>
      </c>
      <c r="S76" s="333">
        <v>0.01</v>
      </c>
      <c r="T76" s="333">
        <v>1</v>
      </c>
      <c r="U76" s="333">
        <v>0.2</v>
      </c>
      <c r="V76" s="334">
        <v>0.1</v>
      </c>
    </row>
    <row r="77" spans="1:22" ht="13.5" customHeight="1" x14ac:dyDescent="0.4">
      <c r="A77" s="331"/>
      <c r="B77" s="332"/>
      <c r="C77" s="333" t="s">
        <v>43</v>
      </c>
      <c r="D77" s="333">
        <v>17</v>
      </c>
      <c r="E77" s="333">
        <v>1.5</v>
      </c>
      <c r="F77" s="333">
        <v>0.6</v>
      </c>
      <c r="G77" s="333">
        <v>1.4</v>
      </c>
      <c r="H77" s="333">
        <v>159</v>
      </c>
      <c r="I77" s="333">
        <v>60</v>
      </c>
      <c r="J77" s="333">
        <v>25</v>
      </c>
      <c r="K77" s="333">
        <v>13</v>
      </c>
      <c r="L77" s="333">
        <v>23</v>
      </c>
      <c r="M77" s="333">
        <v>0.4</v>
      </c>
      <c r="N77" s="333">
        <v>104</v>
      </c>
      <c r="O77" s="333">
        <v>0.1</v>
      </c>
      <c r="P77" s="333">
        <v>0.7</v>
      </c>
      <c r="Q77" s="333">
        <v>66</v>
      </c>
      <c r="R77" s="333">
        <v>0.02</v>
      </c>
      <c r="S77" s="333">
        <v>0.05</v>
      </c>
      <c r="T77" s="333">
        <v>4</v>
      </c>
      <c r="U77" s="333">
        <v>0.7</v>
      </c>
      <c r="V77" s="334">
        <v>0.4</v>
      </c>
    </row>
    <row r="78" spans="1:22" ht="13.5" customHeight="1" x14ac:dyDescent="0.4">
      <c r="A78" s="331"/>
      <c r="B78" s="332"/>
      <c r="C78" s="333" t="s">
        <v>44</v>
      </c>
      <c r="D78" s="333">
        <v>24</v>
      </c>
      <c r="E78" s="333">
        <v>0.7</v>
      </c>
      <c r="F78" s="333">
        <v>0</v>
      </c>
      <c r="G78" s="333">
        <v>5.5</v>
      </c>
      <c r="H78" s="333">
        <v>113</v>
      </c>
      <c r="I78" s="333">
        <v>119</v>
      </c>
      <c r="J78" s="333">
        <v>8</v>
      </c>
      <c r="K78" s="333">
        <v>6</v>
      </c>
      <c r="L78" s="333">
        <v>17</v>
      </c>
      <c r="M78" s="333">
        <v>0.2</v>
      </c>
      <c r="N78" s="333">
        <v>0</v>
      </c>
      <c r="O78" s="333">
        <v>0.1</v>
      </c>
      <c r="P78" s="333">
        <v>0.1</v>
      </c>
      <c r="Q78" s="333">
        <v>0</v>
      </c>
      <c r="R78" s="333">
        <v>0.02</v>
      </c>
      <c r="S78" s="333">
        <v>0.01</v>
      </c>
      <c r="T78" s="333">
        <v>4</v>
      </c>
      <c r="U78" s="333">
        <v>0.8</v>
      </c>
      <c r="V78" s="334">
        <v>0.3</v>
      </c>
    </row>
    <row r="79" spans="1:22" ht="13.5" customHeight="1" x14ac:dyDescent="0.4">
      <c r="A79" s="331"/>
      <c r="B79" s="332"/>
      <c r="C79" s="333" t="s">
        <v>45</v>
      </c>
      <c r="D79" s="333">
        <v>14</v>
      </c>
      <c r="E79" s="333">
        <v>0.9</v>
      </c>
      <c r="F79" s="333">
        <v>0.3</v>
      </c>
      <c r="G79" s="333">
        <v>1.8</v>
      </c>
      <c r="H79" s="333">
        <v>116</v>
      </c>
      <c r="I79" s="333">
        <v>40</v>
      </c>
      <c r="J79" s="333">
        <v>6</v>
      </c>
      <c r="K79" s="333">
        <v>4</v>
      </c>
      <c r="L79" s="333">
        <v>10</v>
      </c>
      <c r="M79" s="333">
        <v>0.1</v>
      </c>
      <c r="N79" s="333">
        <v>1</v>
      </c>
      <c r="O79" s="333">
        <v>0</v>
      </c>
      <c r="P79" s="333">
        <v>0.1</v>
      </c>
      <c r="Q79" s="333">
        <v>6</v>
      </c>
      <c r="R79" s="333">
        <v>0.01</v>
      </c>
      <c r="S79" s="333">
        <v>0.01</v>
      </c>
      <c r="T79" s="333">
        <v>4</v>
      </c>
      <c r="U79" s="333">
        <v>0.3</v>
      </c>
      <c r="V79" s="334">
        <v>0.3</v>
      </c>
    </row>
    <row r="80" spans="1:22" ht="13.5" customHeight="1" x14ac:dyDescent="0.4">
      <c r="A80" s="331"/>
      <c r="B80" s="332" t="s">
        <v>916</v>
      </c>
      <c r="C80" s="333"/>
      <c r="D80" s="333">
        <f t="shared" ref="D80:V80" si="20">SUM(D74:D79)</f>
        <v>452</v>
      </c>
      <c r="E80" s="333">
        <f t="shared" si="20"/>
        <v>15.1</v>
      </c>
      <c r="F80" s="333">
        <f t="shared" si="20"/>
        <v>6.8999999999999995</v>
      </c>
      <c r="G80" s="333">
        <f t="shared" si="20"/>
        <v>78.900000000000006</v>
      </c>
      <c r="H80" s="333">
        <f t="shared" si="20"/>
        <v>692</v>
      </c>
      <c r="I80" s="333">
        <f t="shared" si="20"/>
        <v>510</v>
      </c>
      <c r="J80" s="333">
        <f t="shared" si="20"/>
        <v>103</v>
      </c>
      <c r="K80" s="333">
        <f t="shared" si="20"/>
        <v>62</v>
      </c>
      <c r="L80" s="333">
        <f t="shared" si="20"/>
        <v>242</v>
      </c>
      <c r="M80" s="333">
        <f t="shared" si="20"/>
        <v>1.7</v>
      </c>
      <c r="N80" s="333">
        <f t="shared" si="20"/>
        <v>109</v>
      </c>
      <c r="O80" s="333">
        <f t="shared" si="20"/>
        <v>0.2</v>
      </c>
      <c r="P80" s="333">
        <f t="shared" si="20"/>
        <v>1.2000000000000002</v>
      </c>
      <c r="Q80" s="333">
        <f t="shared" si="20"/>
        <v>83</v>
      </c>
      <c r="R80" s="333">
        <f t="shared" si="20"/>
        <v>0.16</v>
      </c>
      <c r="S80" s="333">
        <f t="shared" si="20"/>
        <v>0.15000000000000002</v>
      </c>
      <c r="T80" s="333">
        <f t="shared" si="20"/>
        <v>14</v>
      </c>
      <c r="U80" s="333">
        <f t="shared" si="20"/>
        <v>3.8999999999999995</v>
      </c>
      <c r="V80" s="334">
        <f t="shared" si="20"/>
        <v>1.8</v>
      </c>
    </row>
    <row r="81" spans="1:22" ht="13.5" customHeight="1" x14ac:dyDescent="0.4">
      <c r="A81" s="331"/>
      <c r="B81" s="332" t="s">
        <v>917</v>
      </c>
      <c r="C81" s="333" t="s">
        <v>172</v>
      </c>
      <c r="D81" s="333">
        <v>18</v>
      </c>
      <c r="E81" s="333">
        <v>0.4</v>
      </c>
      <c r="F81" s="333">
        <v>0.4</v>
      </c>
      <c r="G81" s="333">
        <v>3.7</v>
      </c>
      <c r="H81" s="333">
        <v>121</v>
      </c>
      <c r="I81" s="333">
        <v>5</v>
      </c>
      <c r="J81" s="333">
        <v>10</v>
      </c>
      <c r="K81" s="333">
        <v>0</v>
      </c>
      <c r="L81" s="333">
        <v>4</v>
      </c>
      <c r="M81" s="333">
        <v>0</v>
      </c>
      <c r="N81" s="333">
        <v>7</v>
      </c>
      <c r="O81" s="333">
        <v>0</v>
      </c>
      <c r="P81" s="333">
        <v>0</v>
      </c>
      <c r="Q81" s="333">
        <v>2</v>
      </c>
      <c r="R81" s="333">
        <v>0</v>
      </c>
      <c r="S81" s="333">
        <v>0</v>
      </c>
      <c r="T81" s="333">
        <v>1</v>
      </c>
      <c r="U81" s="333">
        <v>0.1</v>
      </c>
      <c r="V81" s="334">
        <v>0.3</v>
      </c>
    </row>
    <row r="82" spans="1:22" ht="13.5" customHeight="1" x14ac:dyDescent="0.4">
      <c r="A82" s="331"/>
      <c r="B82" s="332" t="s">
        <v>916</v>
      </c>
      <c r="C82" s="333"/>
      <c r="D82" s="333">
        <f t="shared" ref="D82:V82" si="21">D80+D81</f>
        <v>470</v>
      </c>
      <c r="E82" s="333">
        <f t="shared" si="21"/>
        <v>15.5</v>
      </c>
      <c r="F82" s="333">
        <f t="shared" si="21"/>
        <v>7.3</v>
      </c>
      <c r="G82" s="333">
        <f t="shared" si="21"/>
        <v>82.600000000000009</v>
      </c>
      <c r="H82" s="333">
        <f t="shared" si="21"/>
        <v>813</v>
      </c>
      <c r="I82" s="333">
        <f t="shared" si="21"/>
        <v>515</v>
      </c>
      <c r="J82" s="333">
        <f t="shared" si="21"/>
        <v>113</v>
      </c>
      <c r="K82" s="333">
        <f t="shared" si="21"/>
        <v>62</v>
      </c>
      <c r="L82" s="333">
        <f t="shared" si="21"/>
        <v>246</v>
      </c>
      <c r="M82" s="333">
        <f t="shared" si="21"/>
        <v>1.7</v>
      </c>
      <c r="N82" s="333">
        <f t="shared" si="21"/>
        <v>116</v>
      </c>
      <c r="O82" s="333">
        <f t="shared" si="21"/>
        <v>0.2</v>
      </c>
      <c r="P82" s="333">
        <f t="shared" si="21"/>
        <v>1.2000000000000002</v>
      </c>
      <c r="Q82" s="333">
        <f t="shared" si="21"/>
        <v>85</v>
      </c>
      <c r="R82" s="333">
        <f t="shared" si="21"/>
        <v>0.16</v>
      </c>
      <c r="S82" s="333">
        <f t="shared" si="21"/>
        <v>0.15000000000000002</v>
      </c>
      <c r="T82" s="333">
        <f t="shared" si="21"/>
        <v>15</v>
      </c>
      <c r="U82" s="333">
        <f t="shared" si="21"/>
        <v>3.9999999999999996</v>
      </c>
      <c r="V82" s="334">
        <f t="shared" si="21"/>
        <v>2.1</v>
      </c>
    </row>
    <row r="83" spans="1:22" ht="13.5" customHeight="1" x14ac:dyDescent="0.4">
      <c r="A83" s="331"/>
      <c r="B83" s="332" t="s">
        <v>858</v>
      </c>
      <c r="C83" s="333" t="s">
        <v>915</v>
      </c>
      <c r="D83" s="333">
        <v>286</v>
      </c>
      <c r="E83" s="333">
        <v>4.3</v>
      </c>
      <c r="F83" s="333">
        <v>0.5</v>
      </c>
      <c r="G83" s="333">
        <v>63.1</v>
      </c>
      <c r="H83" s="333">
        <v>2</v>
      </c>
      <c r="I83" s="333">
        <v>49</v>
      </c>
      <c r="J83" s="333">
        <v>5</v>
      </c>
      <c r="K83" s="333">
        <v>12</v>
      </c>
      <c r="L83" s="333">
        <v>58</v>
      </c>
      <c r="M83" s="333">
        <v>0.2</v>
      </c>
      <c r="N83" s="333">
        <v>0</v>
      </c>
      <c r="O83" s="333">
        <v>0</v>
      </c>
      <c r="P83" s="333">
        <v>0</v>
      </c>
      <c r="Q83" s="333">
        <v>0</v>
      </c>
      <c r="R83" s="333">
        <v>0.03</v>
      </c>
      <c r="S83" s="333">
        <v>0.02</v>
      </c>
      <c r="T83" s="333">
        <v>0</v>
      </c>
      <c r="U83" s="333">
        <v>0.5</v>
      </c>
      <c r="V83" s="334">
        <v>0</v>
      </c>
    </row>
    <row r="84" spans="1:22" ht="13.5" customHeight="1" x14ac:dyDescent="0.4">
      <c r="A84" s="331"/>
      <c r="B84" s="332"/>
      <c r="C84" s="333" t="s">
        <v>46</v>
      </c>
      <c r="D84" s="333">
        <v>63</v>
      </c>
      <c r="E84" s="333">
        <v>2.6</v>
      </c>
      <c r="F84" s="333">
        <v>3.4</v>
      </c>
      <c r="G84" s="333">
        <v>5.0999999999999996</v>
      </c>
      <c r="H84" s="333">
        <v>197</v>
      </c>
      <c r="I84" s="333">
        <v>106</v>
      </c>
      <c r="J84" s="333">
        <v>13</v>
      </c>
      <c r="K84" s="333">
        <v>14</v>
      </c>
      <c r="L84" s="333">
        <v>30</v>
      </c>
      <c r="M84" s="333">
        <v>0.3</v>
      </c>
      <c r="N84" s="333">
        <v>101</v>
      </c>
      <c r="O84" s="333">
        <v>0.1</v>
      </c>
      <c r="P84" s="333">
        <v>0.2</v>
      </c>
      <c r="Q84" s="333">
        <v>10</v>
      </c>
      <c r="R84" s="333">
        <v>0.04</v>
      </c>
      <c r="S84" s="333">
        <v>0.02</v>
      </c>
      <c r="T84" s="333">
        <v>3</v>
      </c>
      <c r="U84" s="333">
        <v>0.6</v>
      </c>
      <c r="V84" s="334">
        <v>0.5</v>
      </c>
    </row>
    <row r="85" spans="1:22" ht="13.5" customHeight="1" x14ac:dyDescent="0.4">
      <c r="A85" s="331"/>
      <c r="B85" s="332"/>
      <c r="C85" s="333" t="s">
        <v>47</v>
      </c>
      <c r="D85" s="333">
        <v>26</v>
      </c>
      <c r="E85" s="333">
        <v>2</v>
      </c>
      <c r="F85" s="333">
        <v>0.9</v>
      </c>
      <c r="G85" s="333">
        <v>2.6</v>
      </c>
      <c r="H85" s="333">
        <v>136</v>
      </c>
      <c r="I85" s="333">
        <v>36</v>
      </c>
      <c r="J85" s="333">
        <v>9</v>
      </c>
      <c r="K85" s="333">
        <v>2</v>
      </c>
      <c r="L85" s="333">
        <v>15</v>
      </c>
      <c r="M85" s="333">
        <v>0.1</v>
      </c>
      <c r="N85" s="333">
        <v>9</v>
      </c>
      <c r="O85" s="333">
        <v>0.1</v>
      </c>
      <c r="P85" s="333">
        <v>0.1</v>
      </c>
      <c r="Q85" s="333">
        <v>8</v>
      </c>
      <c r="R85" s="333">
        <v>0.01</v>
      </c>
      <c r="S85" s="333">
        <v>0.03</v>
      </c>
      <c r="T85" s="333">
        <v>5</v>
      </c>
      <c r="U85" s="333">
        <v>0.3</v>
      </c>
      <c r="V85" s="334">
        <v>0.3</v>
      </c>
    </row>
    <row r="86" spans="1:22" ht="13.5" customHeight="1" x14ac:dyDescent="0.4">
      <c r="A86" s="331"/>
      <c r="B86" s="332"/>
      <c r="C86" s="333" t="s">
        <v>48</v>
      </c>
      <c r="D86" s="333">
        <v>44</v>
      </c>
      <c r="E86" s="333">
        <v>2.2000000000000002</v>
      </c>
      <c r="F86" s="333">
        <v>1.4</v>
      </c>
      <c r="G86" s="333">
        <v>5.7</v>
      </c>
      <c r="H86" s="333">
        <v>171</v>
      </c>
      <c r="I86" s="333">
        <v>164</v>
      </c>
      <c r="J86" s="333">
        <v>8</v>
      </c>
      <c r="K86" s="333">
        <v>6</v>
      </c>
      <c r="L86" s="333">
        <v>22</v>
      </c>
      <c r="M86" s="333">
        <v>0.2</v>
      </c>
      <c r="N86" s="333">
        <v>23</v>
      </c>
      <c r="O86" s="333">
        <v>0</v>
      </c>
      <c r="P86" s="333">
        <v>0.8</v>
      </c>
      <c r="Q86" s="333">
        <v>9</v>
      </c>
      <c r="R86" s="333">
        <v>0.05</v>
      </c>
      <c r="S86" s="333">
        <v>0.03</v>
      </c>
      <c r="T86" s="333">
        <v>5</v>
      </c>
      <c r="U86" s="333">
        <v>1.2</v>
      </c>
      <c r="V86" s="334">
        <v>0.4</v>
      </c>
    </row>
    <row r="87" spans="1:22" ht="13.5" customHeight="1" x14ac:dyDescent="0.4">
      <c r="A87" s="331"/>
      <c r="B87" s="332"/>
      <c r="C87" s="333" t="s">
        <v>49</v>
      </c>
      <c r="D87" s="333">
        <v>15</v>
      </c>
      <c r="E87" s="333">
        <v>0.2</v>
      </c>
      <c r="F87" s="333">
        <v>1.3</v>
      </c>
      <c r="G87" s="333">
        <v>0.8</v>
      </c>
      <c r="H87" s="333">
        <v>31</v>
      </c>
      <c r="I87" s="333">
        <v>30</v>
      </c>
      <c r="J87" s="333">
        <v>3</v>
      </c>
      <c r="K87" s="333">
        <v>3</v>
      </c>
      <c r="L87" s="333">
        <v>4</v>
      </c>
      <c r="M87" s="333">
        <v>0.1</v>
      </c>
      <c r="N87" s="333">
        <v>3</v>
      </c>
      <c r="O87" s="333">
        <v>0</v>
      </c>
      <c r="P87" s="333">
        <v>1.5</v>
      </c>
      <c r="Q87" s="333">
        <v>7</v>
      </c>
      <c r="R87" s="333">
        <v>0.01</v>
      </c>
      <c r="S87" s="333">
        <v>0.01</v>
      </c>
      <c r="T87" s="333">
        <v>1</v>
      </c>
      <c r="U87" s="333">
        <v>0.3</v>
      </c>
      <c r="V87" s="334">
        <v>0.1</v>
      </c>
    </row>
    <row r="88" spans="1:22" ht="13.5" customHeight="1" x14ac:dyDescent="0.4">
      <c r="A88" s="331"/>
      <c r="B88" s="332" t="s">
        <v>916</v>
      </c>
      <c r="C88" s="333"/>
      <c r="D88" s="333">
        <f t="shared" ref="D88:V88" si="22">SUM(D83:D87)</f>
        <v>434</v>
      </c>
      <c r="E88" s="333">
        <f t="shared" si="22"/>
        <v>11.3</v>
      </c>
      <c r="F88" s="333">
        <f t="shared" si="22"/>
        <v>7.4999999999999991</v>
      </c>
      <c r="G88" s="333">
        <f t="shared" si="22"/>
        <v>77.3</v>
      </c>
      <c r="H88" s="333">
        <f t="shared" si="22"/>
        <v>537</v>
      </c>
      <c r="I88" s="333">
        <f t="shared" si="22"/>
        <v>385</v>
      </c>
      <c r="J88" s="333">
        <f t="shared" si="22"/>
        <v>38</v>
      </c>
      <c r="K88" s="333">
        <f t="shared" si="22"/>
        <v>37</v>
      </c>
      <c r="L88" s="333">
        <f t="shared" si="22"/>
        <v>129</v>
      </c>
      <c r="M88" s="333">
        <f t="shared" si="22"/>
        <v>0.9</v>
      </c>
      <c r="N88" s="333">
        <f t="shared" si="22"/>
        <v>136</v>
      </c>
      <c r="O88" s="333">
        <f t="shared" si="22"/>
        <v>0.2</v>
      </c>
      <c r="P88" s="333">
        <f t="shared" si="22"/>
        <v>2.6</v>
      </c>
      <c r="Q88" s="333">
        <f t="shared" si="22"/>
        <v>34</v>
      </c>
      <c r="R88" s="333">
        <f t="shared" si="22"/>
        <v>0.14000000000000001</v>
      </c>
      <c r="S88" s="333">
        <f t="shared" si="22"/>
        <v>0.11</v>
      </c>
      <c r="T88" s="333">
        <f t="shared" si="22"/>
        <v>14</v>
      </c>
      <c r="U88" s="333">
        <f t="shared" si="22"/>
        <v>2.9</v>
      </c>
      <c r="V88" s="334">
        <f t="shared" si="22"/>
        <v>1.3000000000000003</v>
      </c>
    </row>
    <row r="89" spans="1:22" ht="13.5" customHeight="1" x14ac:dyDescent="0.4">
      <c r="A89" s="331"/>
      <c r="B89" s="332" t="s">
        <v>918</v>
      </c>
      <c r="C89" s="333" t="s">
        <v>286</v>
      </c>
      <c r="D89" s="333">
        <v>37</v>
      </c>
      <c r="E89" s="333">
        <v>0.5</v>
      </c>
      <c r="F89" s="333">
        <v>1.7</v>
      </c>
      <c r="G89" s="333">
        <v>4.7</v>
      </c>
      <c r="H89" s="333">
        <v>121</v>
      </c>
      <c r="I89" s="333">
        <v>89</v>
      </c>
      <c r="J89" s="333">
        <v>2</v>
      </c>
      <c r="K89" s="333">
        <v>4</v>
      </c>
      <c r="L89" s="333">
        <v>12</v>
      </c>
      <c r="M89" s="333">
        <v>0.1</v>
      </c>
      <c r="N89" s="333">
        <v>2</v>
      </c>
      <c r="O89" s="333">
        <v>0</v>
      </c>
      <c r="P89" s="333">
        <v>0</v>
      </c>
      <c r="Q89" s="333">
        <v>4</v>
      </c>
      <c r="R89" s="333">
        <v>0.02</v>
      </c>
      <c r="S89" s="333">
        <v>0</v>
      </c>
      <c r="T89" s="333">
        <v>0</v>
      </c>
      <c r="U89" s="333">
        <v>0.4</v>
      </c>
      <c r="V89" s="334">
        <v>0.3</v>
      </c>
    </row>
    <row r="90" spans="1:22" ht="13.5" customHeight="1" x14ac:dyDescent="0.4">
      <c r="A90" s="331"/>
      <c r="B90" s="332" t="s">
        <v>916</v>
      </c>
      <c r="C90" s="333"/>
      <c r="D90" s="333">
        <f t="shared" ref="D90:V90" si="23">D88+D89</f>
        <v>471</v>
      </c>
      <c r="E90" s="333">
        <f t="shared" si="23"/>
        <v>11.8</v>
      </c>
      <c r="F90" s="333">
        <f t="shared" si="23"/>
        <v>9.1999999999999993</v>
      </c>
      <c r="G90" s="333">
        <f t="shared" si="23"/>
        <v>82</v>
      </c>
      <c r="H90" s="333">
        <f t="shared" si="23"/>
        <v>658</v>
      </c>
      <c r="I90" s="333">
        <f t="shared" si="23"/>
        <v>474</v>
      </c>
      <c r="J90" s="333">
        <f t="shared" si="23"/>
        <v>40</v>
      </c>
      <c r="K90" s="333">
        <f t="shared" si="23"/>
        <v>41</v>
      </c>
      <c r="L90" s="333">
        <f t="shared" si="23"/>
        <v>141</v>
      </c>
      <c r="M90" s="333">
        <f t="shared" si="23"/>
        <v>1</v>
      </c>
      <c r="N90" s="333">
        <f t="shared" si="23"/>
        <v>138</v>
      </c>
      <c r="O90" s="333">
        <f t="shared" si="23"/>
        <v>0.2</v>
      </c>
      <c r="P90" s="333">
        <f t="shared" si="23"/>
        <v>2.6</v>
      </c>
      <c r="Q90" s="333">
        <f t="shared" si="23"/>
        <v>38</v>
      </c>
      <c r="R90" s="333">
        <f t="shared" si="23"/>
        <v>0.16</v>
      </c>
      <c r="S90" s="333">
        <f t="shared" si="23"/>
        <v>0.11</v>
      </c>
      <c r="T90" s="333">
        <f t="shared" si="23"/>
        <v>14</v>
      </c>
      <c r="U90" s="333">
        <f t="shared" si="23"/>
        <v>3.3</v>
      </c>
      <c r="V90" s="334">
        <f t="shared" si="23"/>
        <v>1.6000000000000003</v>
      </c>
    </row>
    <row r="91" spans="1:22" ht="13.5" customHeight="1" x14ac:dyDescent="0.4">
      <c r="A91" s="331" t="s">
        <v>919</v>
      </c>
      <c r="B91" s="332"/>
      <c r="C91" s="333"/>
      <c r="D91" s="333">
        <f t="shared" ref="D91:V91" si="24">D82+D90</f>
        <v>941</v>
      </c>
      <c r="E91" s="333">
        <f t="shared" si="24"/>
        <v>27.3</v>
      </c>
      <c r="F91" s="333">
        <f t="shared" si="24"/>
        <v>16.5</v>
      </c>
      <c r="G91" s="333">
        <f t="shared" si="24"/>
        <v>164.60000000000002</v>
      </c>
      <c r="H91" s="333">
        <f t="shared" si="24"/>
        <v>1471</v>
      </c>
      <c r="I91" s="333">
        <f t="shared" si="24"/>
        <v>989</v>
      </c>
      <c r="J91" s="333">
        <f t="shared" si="24"/>
        <v>153</v>
      </c>
      <c r="K91" s="333">
        <f t="shared" si="24"/>
        <v>103</v>
      </c>
      <c r="L91" s="333">
        <f t="shared" si="24"/>
        <v>387</v>
      </c>
      <c r="M91" s="333">
        <f t="shared" si="24"/>
        <v>2.7</v>
      </c>
      <c r="N91" s="333">
        <f t="shared" si="24"/>
        <v>254</v>
      </c>
      <c r="O91" s="333">
        <f t="shared" si="24"/>
        <v>0.4</v>
      </c>
      <c r="P91" s="333">
        <f t="shared" si="24"/>
        <v>3.8000000000000003</v>
      </c>
      <c r="Q91" s="333">
        <f t="shared" si="24"/>
        <v>123</v>
      </c>
      <c r="R91" s="333">
        <f t="shared" si="24"/>
        <v>0.32</v>
      </c>
      <c r="S91" s="333">
        <f t="shared" si="24"/>
        <v>0.26</v>
      </c>
      <c r="T91" s="333">
        <f t="shared" si="24"/>
        <v>29</v>
      </c>
      <c r="U91" s="333">
        <f t="shared" si="24"/>
        <v>7.2999999999999989</v>
      </c>
      <c r="V91" s="334">
        <f t="shared" si="24"/>
        <v>3.7</v>
      </c>
    </row>
    <row r="92" spans="1:22" ht="13.5" customHeight="1" x14ac:dyDescent="0.4">
      <c r="A92" s="335">
        <v>45297</v>
      </c>
      <c r="B92" s="332" t="s">
        <v>848</v>
      </c>
      <c r="C92" s="333" t="s">
        <v>915</v>
      </c>
      <c r="D92" s="333">
        <v>286</v>
      </c>
      <c r="E92" s="333">
        <v>4.3</v>
      </c>
      <c r="F92" s="333">
        <v>0.5</v>
      </c>
      <c r="G92" s="333">
        <v>63.1</v>
      </c>
      <c r="H92" s="333">
        <v>2</v>
      </c>
      <c r="I92" s="333">
        <v>49</v>
      </c>
      <c r="J92" s="333">
        <v>5</v>
      </c>
      <c r="K92" s="333">
        <v>12</v>
      </c>
      <c r="L92" s="333">
        <v>58</v>
      </c>
      <c r="M92" s="333">
        <v>0.2</v>
      </c>
      <c r="N92" s="333">
        <v>0</v>
      </c>
      <c r="O92" s="333">
        <v>0</v>
      </c>
      <c r="P92" s="333">
        <v>0</v>
      </c>
      <c r="Q92" s="333">
        <v>0</v>
      </c>
      <c r="R92" s="333">
        <v>0.03</v>
      </c>
      <c r="S92" s="333">
        <v>0.02</v>
      </c>
      <c r="T92" s="333">
        <v>0</v>
      </c>
      <c r="U92" s="333">
        <v>0.5</v>
      </c>
      <c r="V92" s="334">
        <v>0</v>
      </c>
    </row>
    <row r="93" spans="1:22" ht="13.5" customHeight="1" x14ac:dyDescent="0.4">
      <c r="A93" s="331"/>
      <c r="B93" s="332"/>
      <c r="C93" s="333" t="s">
        <v>50</v>
      </c>
      <c r="D93" s="333">
        <v>94</v>
      </c>
      <c r="E93" s="333">
        <v>5.9</v>
      </c>
      <c r="F93" s="333">
        <v>6.1</v>
      </c>
      <c r="G93" s="333">
        <v>4.5999999999999996</v>
      </c>
      <c r="H93" s="333">
        <v>208</v>
      </c>
      <c r="I93" s="333">
        <v>37</v>
      </c>
      <c r="J93" s="333">
        <v>4</v>
      </c>
      <c r="K93" s="333">
        <v>4</v>
      </c>
      <c r="L93" s="333">
        <v>10</v>
      </c>
      <c r="M93" s="333">
        <v>0.1</v>
      </c>
      <c r="N93" s="333">
        <v>0</v>
      </c>
      <c r="O93" s="333">
        <v>0</v>
      </c>
      <c r="P93" s="333">
        <v>0</v>
      </c>
      <c r="Q93" s="333">
        <v>0</v>
      </c>
      <c r="R93" s="333">
        <v>0.01</v>
      </c>
      <c r="S93" s="333">
        <v>0.01</v>
      </c>
      <c r="T93" s="333">
        <v>2</v>
      </c>
      <c r="U93" s="333">
        <v>0.2</v>
      </c>
      <c r="V93" s="334">
        <v>0.5</v>
      </c>
    </row>
    <row r="94" spans="1:22" ht="13.5" customHeight="1" x14ac:dyDescent="0.4">
      <c r="A94" s="331"/>
      <c r="B94" s="332"/>
      <c r="C94" s="333" t="s">
        <v>51</v>
      </c>
      <c r="D94" s="333">
        <v>11</v>
      </c>
      <c r="E94" s="333">
        <v>0.5</v>
      </c>
      <c r="F94" s="333">
        <v>0.4</v>
      </c>
      <c r="G94" s="333">
        <v>1.6</v>
      </c>
      <c r="H94" s="333">
        <v>122</v>
      </c>
      <c r="I94" s="333">
        <v>76</v>
      </c>
      <c r="J94" s="333">
        <v>29</v>
      </c>
      <c r="K94" s="333">
        <v>7</v>
      </c>
      <c r="L94" s="333">
        <v>17</v>
      </c>
      <c r="M94" s="333">
        <v>0.3</v>
      </c>
      <c r="N94" s="333">
        <v>67</v>
      </c>
      <c r="O94" s="333">
        <v>0</v>
      </c>
      <c r="P94" s="333">
        <v>0.2</v>
      </c>
      <c r="Q94" s="333">
        <v>17</v>
      </c>
      <c r="R94" s="333">
        <v>0.03</v>
      </c>
      <c r="S94" s="333">
        <v>0.04</v>
      </c>
      <c r="T94" s="333">
        <v>5</v>
      </c>
      <c r="U94" s="333">
        <v>0.6</v>
      </c>
      <c r="V94" s="334">
        <v>0.3</v>
      </c>
    </row>
    <row r="95" spans="1:22" ht="13.5" customHeight="1" x14ac:dyDescent="0.4">
      <c r="A95" s="331"/>
      <c r="B95" s="332"/>
      <c r="C95" s="333" t="s">
        <v>52</v>
      </c>
      <c r="D95" s="333">
        <v>28</v>
      </c>
      <c r="E95" s="333">
        <v>1</v>
      </c>
      <c r="F95" s="333">
        <v>0.8</v>
      </c>
      <c r="G95" s="333">
        <v>4.4000000000000004</v>
      </c>
      <c r="H95" s="333">
        <v>188</v>
      </c>
      <c r="I95" s="333">
        <v>104</v>
      </c>
      <c r="J95" s="333">
        <v>11</v>
      </c>
      <c r="K95" s="333">
        <v>5</v>
      </c>
      <c r="L95" s="333">
        <v>8</v>
      </c>
      <c r="M95" s="333">
        <v>0.1</v>
      </c>
      <c r="N95" s="333">
        <v>0</v>
      </c>
      <c r="O95" s="333">
        <v>0</v>
      </c>
      <c r="P95" s="333">
        <v>0</v>
      </c>
      <c r="Q95" s="333">
        <v>0</v>
      </c>
      <c r="R95" s="333">
        <v>0.01</v>
      </c>
      <c r="S95" s="333">
        <v>0</v>
      </c>
      <c r="T95" s="333">
        <v>5</v>
      </c>
      <c r="U95" s="333">
        <v>0.6</v>
      </c>
      <c r="V95" s="334">
        <v>0.5</v>
      </c>
    </row>
    <row r="96" spans="1:22" ht="13.5" customHeight="1" x14ac:dyDescent="0.4">
      <c r="A96" s="331"/>
      <c r="B96" s="332"/>
      <c r="C96" s="333" t="s">
        <v>53</v>
      </c>
      <c r="D96" s="333">
        <v>18</v>
      </c>
      <c r="E96" s="333">
        <v>1</v>
      </c>
      <c r="F96" s="333">
        <v>0.5</v>
      </c>
      <c r="G96" s="333">
        <v>2.2000000000000002</v>
      </c>
      <c r="H96" s="333">
        <v>114</v>
      </c>
      <c r="I96" s="333">
        <v>27</v>
      </c>
      <c r="J96" s="333">
        <v>3</v>
      </c>
      <c r="K96" s="333">
        <v>3</v>
      </c>
      <c r="L96" s="333">
        <v>10</v>
      </c>
      <c r="M96" s="333">
        <v>0.1</v>
      </c>
      <c r="N96" s="333">
        <v>48</v>
      </c>
      <c r="O96" s="333">
        <v>0.1</v>
      </c>
      <c r="P96" s="333">
        <v>0.1</v>
      </c>
      <c r="Q96" s="333">
        <v>1</v>
      </c>
      <c r="R96" s="333">
        <v>0</v>
      </c>
      <c r="S96" s="333">
        <v>0</v>
      </c>
      <c r="T96" s="333">
        <v>0</v>
      </c>
      <c r="U96" s="333">
        <v>0.2</v>
      </c>
      <c r="V96" s="334">
        <v>0.3</v>
      </c>
    </row>
    <row r="97" spans="1:22" ht="13.5" customHeight="1" x14ac:dyDescent="0.4">
      <c r="A97" s="331"/>
      <c r="B97" s="332" t="s">
        <v>916</v>
      </c>
      <c r="C97" s="333"/>
      <c r="D97" s="333">
        <f t="shared" ref="D97:V97" si="25">SUM(D92:D96)</f>
        <v>437</v>
      </c>
      <c r="E97" s="333">
        <f t="shared" si="25"/>
        <v>12.7</v>
      </c>
      <c r="F97" s="333">
        <f t="shared" si="25"/>
        <v>8.3000000000000007</v>
      </c>
      <c r="G97" s="333">
        <f t="shared" si="25"/>
        <v>75.900000000000006</v>
      </c>
      <c r="H97" s="333">
        <f t="shared" si="25"/>
        <v>634</v>
      </c>
      <c r="I97" s="333">
        <f t="shared" si="25"/>
        <v>293</v>
      </c>
      <c r="J97" s="333">
        <f t="shared" si="25"/>
        <v>52</v>
      </c>
      <c r="K97" s="333">
        <f t="shared" si="25"/>
        <v>31</v>
      </c>
      <c r="L97" s="333">
        <f t="shared" si="25"/>
        <v>103</v>
      </c>
      <c r="M97" s="333">
        <f t="shared" si="25"/>
        <v>0.8</v>
      </c>
      <c r="N97" s="333">
        <f t="shared" si="25"/>
        <v>115</v>
      </c>
      <c r="O97" s="333">
        <f t="shared" si="25"/>
        <v>0.1</v>
      </c>
      <c r="P97" s="333">
        <f t="shared" si="25"/>
        <v>0.30000000000000004</v>
      </c>
      <c r="Q97" s="333">
        <f t="shared" si="25"/>
        <v>18</v>
      </c>
      <c r="R97" s="333">
        <f t="shared" si="25"/>
        <v>0.08</v>
      </c>
      <c r="S97" s="333">
        <f t="shared" si="25"/>
        <v>7.0000000000000007E-2</v>
      </c>
      <c r="T97" s="333">
        <f t="shared" si="25"/>
        <v>12</v>
      </c>
      <c r="U97" s="333">
        <f t="shared" si="25"/>
        <v>2.1</v>
      </c>
      <c r="V97" s="334">
        <f t="shared" si="25"/>
        <v>1.6</v>
      </c>
    </row>
    <row r="98" spans="1:22" ht="13.5" customHeight="1" x14ac:dyDescent="0.4">
      <c r="A98" s="331"/>
      <c r="B98" s="332" t="s">
        <v>917</v>
      </c>
      <c r="C98" s="333" t="s">
        <v>287</v>
      </c>
      <c r="D98" s="333">
        <v>20</v>
      </c>
      <c r="E98" s="333">
        <v>0.7</v>
      </c>
      <c r="F98" s="333">
        <v>0.2</v>
      </c>
      <c r="G98" s="333">
        <v>4</v>
      </c>
      <c r="H98" s="333">
        <v>89</v>
      </c>
      <c r="I98" s="333">
        <v>76</v>
      </c>
      <c r="J98" s="333">
        <v>3</v>
      </c>
      <c r="K98" s="333">
        <v>4</v>
      </c>
      <c r="L98" s="333">
        <v>9</v>
      </c>
      <c r="M98" s="333">
        <v>0.1</v>
      </c>
      <c r="N98" s="333">
        <v>0</v>
      </c>
      <c r="O98" s="333">
        <v>0</v>
      </c>
      <c r="P98" s="333">
        <v>0</v>
      </c>
      <c r="Q98" s="333">
        <v>0</v>
      </c>
      <c r="R98" s="333">
        <v>0.02</v>
      </c>
      <c r="S98" s="333">
        <v>0.01</v>
      </c>
      <c r="T98" s="333">
        <v>5</v>
      </c>
      <c r="U98" s="333">
        <v>0.5</v>
      </c>
      <c r="V98" s="334">
        <v>0.2</v>
      </c>
    </row>
    <row r="99" spans="1:22" ht="13.5" customHeight="1" x14ac:dyDescent="0.4">
      <c r="A99" s="331"/>
      <c r="B99" s="332" t="s">
        <v>916</v>
      </c>
      <c r="C99" s="333"/>
      <c r="D99" s="333">
        <f t="shared" ref="D99:V99" si="26">D97+D98</f>
        <v>457</v>
      </c>
      <c r="E99" s="333">
        <f t="shared" si="26"/>
        <v>13.399999999999999</v>
      </c>
      <c r="F99" s="333">
        <f t="shared" si="26"/>
        <v>8.5</v>
      </c>
      <c r="G99" s="333">
        <f t="shared" si="26"/>
        <v>79.900000000000006</v>
      </c>
      <c r="H99" s="333">
        <f t="shared" si="26"/>
        <v>723</v>
      </c>
      <c r="I99" s="333">
        <f t="shared" si="26"/>
        <v>369</v>
      </c>
      <c r="J99" s="333">
        <f t="shared" si="26"/>
        <v>55</v>
      </c>
      <c r="K99" s="333">
        <f t="shared" si="26"/>
        <v>35</v>
      </c>
      <c r="L99" s="333">
        <f t="shared" si="26"/>
        <v>112</v>
      </c>
      <c r="M99" s="333">
        <f t="shared" si="26"/>
        <v>0.9</v>
      </c>
      <c r="N99" s="333">
        <f t="shared" si="26"/>
        <v>115</v>
      </c>
      <c r="O99" s="333">
        <f t="shared" si="26"/>
        <v>0.1</v>
      </c>
      <c r="P99" s="333">
        <f t="shared" si="26"/>
        <v>0.30000000000000004</v>
      </c>
      <c r="Q99" s="333">
        <f t="shared" si="26"/>
        <v>18</v>
      </c>
      <c r="R99" s="333">
        <f t="shared" si="26"/>
        <v>0.1</v>
      </c>
      <c r="S99" s="333">
        <f t="shared" si="26"/>
        <v>0.08</v>
      </c>
      <c r="T99" s="333">
        <f t="shared" si="26"/>
        <v>17</v>
      </c>
      <c r="U99" s="333">
        <f t="shared" si="26"/>
        <v>2.6</v>
      </c>
      <c r="V99" s="334">
        <f t="shared" si="26"/>
        <v>1.8</v>
      </c>
    </row>
    <row r="100" spans="1:22" ht="13.5" customHeight="1" x14ac:dyDescent="0.4">
      <c r="A100" s="331"/>
      <c r="B100" s="332" t="s">
        <v>858</v>
      </c>
      <c r="C100" s="333" t="s">
        <v>915</v>
      </c>
      <c r="D100" s="333">
        <v>286</v>
      </c>
      <c r="E100" s="333">
        <v>4.3</v>
      </c>
      <c r="F100" s="333">
        <v>0.5</v>
      </c>
      <c r="G100" s="333">
        <v>63.1</v>
      </c>
      <c r="H100" s="333">
        <v>2</v>
      </c>
      <c r="I100" s="333">
        <v>49</v>
      </c>
      <c r="J100" s="333">
        <v>5</v>
      </c>
      <c r="K100" s="333">
        <v>12</v>
      </c>
      <c r="L100" s="333">
        <v>58</v>
      </c>
      <c r="M100" s="333">
        <v>0.2</v>
      </c>
      <c r="N100" s="333">
        <v>0</v>
      </c>
      <c r="O100" s="333">
        <v>0</v>
      </c>
      <c r="P100" s="333">
        <v>0</v>
      </c>
      <c r="Q100" s="333">
        <v>0</v>
      </c>
      <c r="R100" s="333">
        <v>0.03</v>
      </c>
      <c r="S100" s="333">
        <v>0.02</v>
      </c>
      <c r="T100" s="333">
        <v>0</v>
      </c>
      <c r="U100" s="333">
        <v>0.5</v>
      </c>
      <c r="V100" s="334">
        <v>0</v>
      </c>
    </row>
    <row r="101" spans="1:22" ht="13.5" customHeight="1" x14ac:dyDescent="0.4">
      <c r="A101" s="331"/>
      <c r="B101" s="332"/>
      <c r="C101" s="333" t="s">
        <v>54</v>
      </c>
      <c r="D101" s="333">
        <v>139</v>
      </c>
      <c r="E101" s="333">
        <v>2.1</v>
      </c>
      <c r="F101" s="333">
        <v>9.1</v>
      </c>
      <c r="G101" s="333">
        <v>11.8</v>
      </c>
      <c r="H101" s="333">
        <v>171</v>
      </c>
      <c r="I101" s="333">
        <v>28</v>
      </c>
      <c r="J101" s="333">
        <v>8</v>
      </c>
      <c r="K101" s="333">
        <v>6</v>
      </c>
      <c r="L101" s="333">
        <v>21</v>
      </c>
      <c r="M101" s="333">
        <v>0.2</v>
      </c>
      <c r="N101" s="333">
        <v>0</v>
      </c>
      <c r="O101" s="333">
        <v>0</v>
      </c>
      <c r="P101" s="333">
        <v>1.6</v>
      </c>
      <c r="Q101" s="333">
        <v>14</v>
      </c>
      <c r="R101" s="333">
        <v>0.02</v>
      </c>
      <c r="S101" s="333">
        <v>0.01</v>
      </c>
      <c r="T101" s="333">
        <v>0</v>
      </c>
      <c r="U101" s="333">
        <v>0.5</v>
      </c>
      <c r="V101" s="334">
        <v>0.4</v>
      </c>
    </row>
    <row r="102" spans="1:22" ht="13.5" customHeight="1" x14ac:dyDescent="0.4">
      <c r="A102" s="331"/>
      <c r="B102" s="332"/>
      <c r="C102" s="333" t="s">
        <v>55</v>
      </c>
      <c r="D102" s="333">
        <v>7</v>
      </c>
      <c r="E102" s="333">
        <v>0.1</v>
      </c>
      <c r="F102" s="333">
        <v>0</v>
      </c>
      <c r="G102" s="333">
        <v>1.7</v>
      </c>
      <c r="H102" s="333">
        <v>2</v>
      </c>
      <c r="I102" s="333">
        <v>25</v>
      </c>
      <c r="J102" s="333">
        <v>3</v>
      </c>
      <c r="K102" s="333">
        <v>1</v>
      </c>
      <c r="L102" s="333">
        <v>2</v>
      </c>
      <c r="M102" s="333">
        <v>0</v>
      </c>
      <c r="N102" s="333">
        <v>134</v>
      </c>
      <c r="O102" s="333">
        <v>0</v>
      </c>
      <c r="P102" s="333">
        <v>0</v>
      </c>
      <c r="Q102" s="333">
        <v>0</v>
      </c>
      <c r="R102" s="333">
        <v>0</v>
      </c>
      <c r="S102" s="333">
        <v>0</v>
      </c>
      <c r="T102" s="333">
        <v>0</v>
      </c>
      <c r="U102" s="333">
        <v>0.2</v>
      </c>
      <c r="V102" s="334">
        <v>0</v>
      </c>
    </row>
    <row r="103" spans="1:22" ht="13.5" customHeight="1" x14ac:dyDescent="0.4">
      <c r="A103" s="331"/>
      <c r="B103" s="332"/>
      <c r="C103" s="333" t="s">
        <v>56</v>
      </c>
      <c r="D103" s="333">
        <v>19</v>
      </c>
      <c r="E103" s="333">
        <v>0.9</v>
      </c>
      <c r="F103" s="333">
        <v>0.8</v>
      </c>
      <c r="G103" s="333">
        <v>2.2000000000000002</v>
      </c>
      <c r="H103" s="333">
        <v>102</v>
      </c>
      <c r="I103" s="333">
        <v>43</v>
      </c>
      <c r="J103" s="333">
        <v>8</v>
      </c>
      <c r="K103" s="333">
        <v>3</v>
      </c>
      <c r="L103" s="333">
        <v>8</v>
      </c>
      <c r="M103" s="333">
        <v>0</v>
      </c>
      <c r="N103" s="333">
        <v>1</v>
      </c>
      <c r="O103" s="333">
        <v>0</v>
      </c>
      <c r="P103" s="333">
        <v>0</v>
      </c>
      <c r="Q103" s="333">
        <v>11</v>
      </c>
      <c r="R103" s="333">
        <v>0.02</v>
      </c>
      <c r="S103" s="333">
        <v>0.01</v>
      </c>
      <c r="T103" s="333">
        <v>6</v>
      </c>
      <c r="U103" s="333">
        <v>0.4</v>
      </c>
      <c r="V103" s="334">
        <v>0.3</v>
      </c>
    </row>
    <row r="104" spans="1:22" ht="13.5" customHeight="1" x14ac:dyDescent="0.4">
      <c r="A104" s="331"/>
      <c r="B104" s="332"/>
      <c r="C104" s="333" t="s">
        <v>57</v>
      </c>
      <c r="D104" s="333">
        <v>46</v>
      </c>
      <c r="E104" s="333">
        <v>2.2999999999999998</v>
      </c>
      <c r="F104" s="333">
        <v>2.8</v>
      </c>
      <c r="G104" s="333">
        <v>2.8</v>
      </c>
      <c r="H104" s="333">
        <v>139</v>
      </c>
      <c r="I104" s="333">
        <v>97</v>
      </c>
      <c r="J104" s="333">
        <v>6</v>
      </c>
      <c r="K104" s="333">
        <v>9</v>
      </c>
      <c r="L104" s="333">
        <v>23</v>
      </c>
      <c r="M104" s="333">
        <v>0.2</v>
      </c>
      <c r="N104" s="333">
        <v>4</v>
      </c>
      <c r="O104" s="333">
        <v>0</v>
      </c>
      <c r="P104" s="333">
        <v>3.1</v>
      </c>
      <c r="Q104" s="333">
        <v>9</v>
      </c>
      <c r="R104" s="333">
        <v>0.02</v>
      </c>
      <c r="S104" s="333">
        <v>0.04</v>
      </c>
      <c r="T104" s="333">
        <v>1</v>
      </c>
      <c r="U104" s="333">
        <v>0.7</v>
      </c>
      <c r="V104" s="334">
        <v>0.4</v>
      </c>
    </row>
    <row r="105" spans="1:22" ht="13.5" customHeight="1" x14ac:dyDescent="0.4">
      <c r="A105" s="331"/>
      <c r="B105" s="332"/>
      <c r="C105" s="333" t="s">
        <v>58</v>
      </c>
      <c r="D105" s="333">
        <v>14</v>
      </c>
      <c r="E105" s="333">
        <v>0.3</v>
      </c>
      <c r="F105" s="333">
        <v>0.2</v>
      </c>
      <c r="G105" s="333">
        <v>2.8</v>
      </c>
      <c r="H105" s="333">
        <v>63</v>
      </c>
      <c r="I105" s="333">
        <v>57</v>
      </c>
      <c r="J105" s="333">
        <v>4</v>
      </c>
      <c r="K105" s="333">
        <v>2</v>
      </c>
      <c r="L105" s="333">
        <v>10</v>
      </c>
      <c r="M105" s="333">
        <v>0.1</v>
      </c>
      <c r="N105" s="333">
        <v>0</v>
      </c>
      <c r="O105" s="333">
        <v>0</v>
      </c>
      <c r="P105" s="333">
        <v>0.1</v>
      </c>
      <c r="Q105" s="333">
        <v>0</v>
      </c>
      <c r="R105" s="333">
        <v>0.01</v>
      </c>
      <c r="S105" s="333">
        <v>0</v>
      </c>
      <c r="T105" s="333">
        <v>6</v>
      </c>
      <c r="U105" s="333">
        <v>0.3</v>
      </c>
      <c r="V105" s="334">
        <v>0.2</v>
      </c>
    </row>
    <row r="106" spans="1:22" ht="13.5" customHeight="1" x14ac:dyDescent="0.4">
      <c r="A106" s="331"/>
      <c r="B106" s="332" t="s">
        <v>916</v>
      </c>
      <c r="C106" s="333"/>
      <c r="D106" s="333">
        <f t="shared" ref="D106:V106" si="27">SUM(D100:D105)</f>
        <v>511</v>
      </c>
      <c r="E106" s="333">
        <f t="shared" si="27"/>
        <v>10</v>
      </c>
      <c r="F106" s="333">
        <f t="shared" si="27"/>
        <v>13.399999999999999</v>
      </c>
      <c r="G106" s="333">
        <f t="shared" si="27"/>
        <v>84.4</v>
      </c>
      <c r="H106" s="333">
        <f t="shared" si="27"/>
        <v>479</v>
      </c>
      <c r="I106" s="333">
        <f t="shared" si="27"/>
        <v>299</v>
      </c>
      <c r="J106" s="333">
        <f t="shared" si="27"/>
        <v>34</v>
      </c>
      <c r="K106" s="333">
        <f t="shared" si="27"/>
        <v>33</v>
      </c>
      <c r="L106" s="333">
        <f t="shared" si="27"/>
        <v>122</v>
      </c>
      <c r="M106" s="333">
        <f t="shared" si="27"/>
        <v>0.70000000000000007</v>
      </c>
      <c r="N106" s="333">
        <f t="shared" si="27"/>
        <v>139</v>
      </c>
      <c r="O106" s="333">
        <f t="shared" si="27"/>
        <v>0</v>
      </c>
      <c r="P106" s="333">
        <f t="shared" si="27"/>
        <v>4.8</v>
      </c>
      <c r="Q106" s="333">
        <f t="shared" si="27"/>
        <v>34</v>
      </c>
      <c r="R106" s="333">
        <f t="shared" si="27"/>
        <v>0.1</v>
      </c>
      <c r="S106" s="333">
        <f t="shared" si="27"/>
        <v>0.08</v>
      </c>
      <c r="T106" s="333">
        <f t="shared" si="27"/>
        <v>13</v>
      </c>
      <c r="U106" s="333">
        <f t="shared" si="27"/>
        <v>2.5999999999999996</v>
      </c>
      <c r="V106" s="334">
        <f t="shared" si="27"/>
        <v>1.3</v>
      </c>
    </row>
    <row r="107" spans="1:22" ht="13.5" customHeight="1" x14ac:dyDescent="0.4">
      <c r="A107" s="331"/>
      <c r="B107" s="332" t="s">
        <v>918</v>
      </c>
      <c r="C107" s="333" t="s">
        <v>288</v>
      </c>
      <c r="D107" s="333">
        <v>10</v>
      </c>
      <c r="E107" s="333">
        <v>0.4</v>
      </c>
      <c r="F107" s="333">
        <v>0.1</v>
      </c>
      <c r="G107" s="333">
        <v>1.9</v>
      </c>
      <c r="H107" s="333">
        <v>116</v>
      </c>
      <c r="I107" s="333">
        <v>72</v>
      </c>
      <c r="J107" s="333">
        <v>30</v>
      </c>
      <c r="K107" s="333">
        <v>5</v>
      </c>
      <c r="L107" s="333">
        <v>13</v>
      </c>
      <c r="M107" s="333">
        <v>0.2</v>
      </c>
      <c r="N107" s="333">
        <v>126</v>
      </c>
      <c r="O107" s="333">
        <v>0</v>
      </c>
      <c r="P107" s="333">
        <v>0.4</v>
      </c>
      <c r="Q107" s="333">
        <v>48</v>
      </c>
      <c r="R107" s="333">
        <v>0.01</v>
      </c>
      <c r="S107" s="333">
        <v>0.02</v>
      </c>
      <c r="T107" s="333">
        <v>5</v>
      </c>
      <c r="U107" s="333">
        <v>0.6</v>
      </c>
      <c r="V107" s="334">
        <v>0.3</v>
      </c>
    </row>
    <row r="108" spans="1:22" ht="13.5" customHeight="1" x14ac:dyDescent="0.4">
      <c r="A108" s="331"/>
      <c r="B108" s="332" t="s">
        <v>916</v>
      </c>
      <c r="C108" s="333"/>
      <c r="D108" s="333">
        <f t="shared" ref="D108:V108" si="28">D106+D107</f>
        <v>521</v>
      </c>
      <c r="E108" s="333">
        <f t="shared" si="28"/>
        <v>10.4</v>
      </c>
      <c r="F108" s="333">
        <f t="shared" si="28"/>
        <v>13.499999999999998</v>
      </c>
      <c r="G108" s="333">
        <f t="shared" si="28"/>
        <v>86.300000000000011</v>
      </c>
      <c r="H108" s="333">
        <f t="shared" si="28"/>
        <v>595</v>
      </c>
      <c r="I108" s="333">
        <f t="shared" si="28"/>
        <v>371</v>
      </c>
      <c r="J108" s="333">
        <f t="shared" si="28"/>
        <v>64</v>
      </c>
      <c r="K108" s="333">
        <f t="shared" si="28"/>
        <v>38</v>
      </c>
      <c r="L108" s="333">
        <f t="shared" si="28"/>
        <v>135</v>
      </c>
      <c r="M108" s="333">
        <f t="shared" si="28"/>
        <v>0.90000000000000013</v>
      </c>
      <c r="N108" s="333">
        <f t="shared" si="28"/>
        <v>265</v>
      </c>
      <c r="O108" s="333">
        <f t="shared" si="28"/>
        <v>0</v>
      </c>
      <c r="P108" s="333">
        <f t="shared" si="28"/>
        <v>5.2</v>
      </c>
      <c r="Q108" s="333">
        <f t="shared" si="28"/>
        <v>82</v>
      </c>
      <c r="R108" s="333">
        <f t="shared" si="28"/>
        <v>0.11</v>
      </c>
      <c r="S108" s="333">
        <f t="shared" si="28"/>
        <v>0.1</v>
      </c>
      <c r="T108" s="333">
        <f t="shared" si="28"/>
        <v>18</v>
      </c>
      <c r="U108" s="333">
        <f t="shared" si="28"/>
        <v>3.1999999999999997</v>
      </c>
      <c r="V108" s="334">
        <f t="shared" si="28"/>
        <v>1.6</v>
      </c>
    </row>
    <row r="109" spans="1:22" ht="13.5" customHeight="1" x14ac:dyDescent="0.4">
      <c r="A109" s="331" t="s">
        <v>919</v>
      </c>
      <c r="B109" s="332"/>
      <c r="C109" s="333"/>
      <c r="D109" s="336">
        <f t="shared" ref="D109:V109" si="29">D99+D108</f>
        <v>978</v>
      </c>
      <c r="E109" s="336">
        <f t="shared" si="29"/>
        <v>23.799999999999997</v>
      </c>
      <c r="F109" s="336">
        <f t="shared" si="29"/>
        <v>22</v>
      </c>
      <c r="G109" s="336">
        <f t="shared" si="29"/>
        <v>166.20000000000002</v>
      </c>
      <c r="H109" s="336">
        <f t="shared" si="29"/>
        <v>1318</v>
      </c>
      <c r="I109" s="336">
        <f t="shared" si="29"/>
        <v>740</v>
      </c>
      <c r="J109" s="336">
        <f t="shared" si="29"/>
        <v>119</v>
      </c>
      <c r="K109" s="336">
        <f t="shared" si="29"/>
        <v>73</v>
      </c>
      <c r="L109" s="336">
        <f t="shared" si="29"/>
        <v>247</v>
      </c>
      <c r="M109" s="336">
        <f t="shared" si="29"/>
        <v>1.8000000000000003</v>
      </c>
      <c r="N109" s="336">
        <f t="shared" si="29"/>
        <v>380</v>
      </c>
      <c r="O109" s="336">
        <f t="shared" si="29"/>
        <v>0.1</v>
      </c>
      <c r="P109" s="336">
        <f t="shared" si="29"/>
        <v>5.5</v>
      </c>
      <c r="Q109" s="336">
        <f t="shared" si="29"/>
        <v>100</v>
      </c>
      <c r="R109" s="336">
        <f t="shared" si="29"/>
        <v>0.21000000000000002</v>
      </c>
      <c r="S109" s="336">
        <f t="shared" si="29"/>
        <v>0.18</v>
      </c>
      <c r="T109" s="336">
        <f t="shared" si="29"/>
        <v>35</v>
      </c>
      <c r="U109" s="336">
        <f t="shared" si="29"/>
        <v>5.8</v>
      </c>
      <c r="V109" s="337">
        <f t="shared" si="29"/>
        <v>3.4000000000000004</v>
      </c>
    </row>
    <row r="110" spans="1:22" ht="13.5" customHeight="1" x14ac:dyDescent="0.4">
      <c r="A110" s="335">
        <v>45298</v>
      </c>
      <c r="B110" s="332" t="s">
        <v>848</v>
      </c>
      <c r="C110" s="333" t="s">
        <v>915</v>
      </c>
      <c r="D110" s="338">
        <v>286</v>
      </c>
      <c r="E110" s="338">
        <v>4.3</v>
      </c>
      <c r="F110" s="338">
        <v>0.5</v>
      </c>
      <c r="G110" s="338">
        <v>63.1</v>
      </c>
      <c r="H110" s="338">
        <v>2</v>
      </c>
      <c r="I110" s="338">
        <v>49</v>
      </c>
      <c r="J110" s="338">
        <v>5</v>
      </c>
      <c r="K110" s="338">
        <v>12</v>
      </c>
      <c r="L110" s="338">
        <v>58</v>
      </c>
      <c r="M110" s="338">
        <v>0.2</v>
      </c>
      <c r="N110" s="338">
        <v>0</v>
      </c>
      <c r="O110" s="338">
        <v>0</v>
      </c>
      <c r="P110" s="338">
        <v>0</v>
      </c>
      <c r="Q110" s="338">
        <v>0</v>
      </c>
      <c r="R110" s="338">
        <v>0.03</v>
      </c>
      <c r="S110" s="338">
        <v>0.02</v>
      </c>
      <c r="T110" s="338">
        <v>0</v>
      </c>
      <c r="U110" s="338">
        <v>0.5</v>
      </c>
      <c r="V110" s="339">
        <v>0</v>
      </c>
    </row>
    <row r="111" spans="1:22" ht="13.5" customHeight="1" x14ac:dyDescent="0.4">
      <c r="A111" s="331"/>
      <c r="B111" s="332"/>
      <c r="C111" s="333" t="s">
        <v>59</v>
      </c>
      <c r="D111" s="338">
        <v>64</v>
      </c>
      <c r="E111" s="338">
        <v>1.4</v>
      </c>
      <c r="F111" s="338">
        <v>2.8</v>
      </c>
      <c r="G111" s="338">
        <v>7.5</v>
      </c>
      <c r="H111" s="338">
        <v>232</v>
      </c>
      <c r="I111" s="338">
        <v>165</v>
      </c>
      <c r="J111" s="338">
        <v>21</v>
      </c>
      <c r="K111" s="338">
        <v>11</v>
      </c>
      <c r="L111" s="338">
        <v>26</v>
      </c>
      <c r="M111" s="338">
        <v>0.3</v>
      </c>
      <c r="N111" s="338">
        <v>170</v>
      </c>
      <c r="O111" s="338">
        <v>0</v>
      </c>
      <c r="P111" s="338">
        <v>0.2</v>
      </c>
      <c r="Q111" s="338">
        <v>19</v>
      </c>
      <c r="R111" s="338">
        <v>0.04</v>
      </c>
      <c r="S111" s="338">
        <v>0.02</v>
      </c>
      <c r="T111" s="338">
        <v>11</v>
      </c>
      <c r="U111" s="338">
        <v>1.4</v>
      </c>
      <c r="V111" s="339">
        <v>0.6</v>
      </c>
    </row>
    <row r="112" spans="1:22" ht="13.5" customHeight="1" x14ac:dyDescent="0.4">
      <c r="A112" s="331"/>
      <c r="B112" s="332"/>
      <c r="C112" s="333" t="s">
        <v>60</v>
      </c>
      <c r="D112" s="338">
        <v>9</v>
      </c>
      <c r="E112" s="338">
        <v>0.5</v>
      </c>
      <c r="F112" s="338">
        <v>0</v>
      </c>
      <c r="G112" s="338">
        <v>1.6</v>
      </c>
      <c r="H112" s="338">
        <v>99</v>
      </c>
      <c r="I112" s="338">
        <v>65</v>
      </c>
      <c r="J112" s="338">
        <v>24</v>
      </c>
      <c r="K112" s="338">
        <v>4</v>
      </c>
      <c r="L112" s="338">
        <v>8</v>
      </c>
      <c r="M112" s="338">
        <v>0.3</v>
      </c>
      <c r="N112" s="338">
        <v>81</v>
      </c>
      <c r="O112" s="338">
        <v>0</v>
      </c>
      <c r="P112" s="338">
        <v>0.2</v>
      </c>
      <c r="Q112" s="338">
        <v>20</v>
      </c>
      <c r="R112" s="338">
        <v>0.01</v>
      </c>
      <c r="S112" s="338">
        <v>0.02</v>
      </c>
      <c r="T112" s="338">
        <v>6</v>
      </c>
      <c r="U112" s="338">
        <v>0.3</v>
      </c>
      <c r="V112" s="339">
        <v>0.3</v>
      </c>
    </row>
    <row r="113" spans="1:22" ht="13.5" customHeight="1" x14ac:dyDescent="0.4">
      <c r="A113" s="331"/>
      <c r="B113" s="332"/>
      <c r="C113" s="333" t="s">
        <v>61</v>
      </c>
      <c r="D113" s="338">
        <v>49</v>
      </c>
      <c r="E113" s="338">
        <v>3.4</v>
      </c>
      <c r="F113" s="338">
        <v>2.7</v>
      </c>
      <c r="G113" s="338">
        <v>2.8</v>
      </c>
      <c r="H113" s="338">
        <v>122</v>
      </c>
      <c r="I113" s="338">
        <v>81</v>
      </c>
      <c r="J113" s="338">
        <v>6</v>
      </c>
      <c r="K113" s="338">
        <v>5</v>
      </c>
      <c r="L113" s="338">
        <v>36</v>
      </c>
      <c r="M113" s="338">
        <v>0.1</v>
      </c>
      <c r="N113" s="338">
        <v>102</v>
      </c>
      <c r="O113" s="338">
        <v>0</v>
      </c>
      <c r="P113" s="338">
        <v>0.2</v>
      </c>
      <c r="Q113" s="338">
        <v>0</v>
      </c>
      <c r="R113" s="338">
        <v>0.11</v>
      </c>
      <c r="S113" s="338">
        <v>0.05</v>
      </c>
      <c r="T113" s="338">
        <v>2</v>
      </c>
      <c r="U113" s="338">
        <v>0.6</v>
      </c>
      <c r="V113" s="339">
        <v>0.3</v>
      </c>
    </row>
    <row r="114" spans="1:22" ht="13.5" customHeight="1" x14ac:dyDescent="0.4">
      <c r="A114" s="331"/>
      <c r="B114" s="332"/>
      <c r="C114" s="333" t="s">
        <v>62</v>
      </c>
      <c r="D114" s="338">
        <v>14</v>
      </c>
      <c r="E114" s="338">
        <v>0.4</v>
      </c>
      <c r="F114" s="338">
        <v>0.3</v>
      </c>
      <c r="G114" s="338">
        <v>2.4</v>
      </c>
      <c r="H114" s="338">
        <v>40</v>
      </c>
      <c r="I114" s="338">
        <v>66</v>
      </c>
      <c r="J114" s="338">
        <v>9</v>
      </c>
      <c r="K114" s="338">
        <v>4</v>
      </c>
      <c r="L114" s="338">
        <v>10</v>
      </c>
      <c r="M114" s="338">
        <v>0.1</v>
      </c>
      <c r="N114" s="338">
        <v>9</v>
      </c>
      <c r="O114" s="338">
        <v>0</v>
      </c>
      <c r="P114" s="338">
        <v>0.3</v>
      </c>
      <c r="Q114" s="338">
        <v>4</v>
      </c>
      <c r="R114" s="338">
        <v>0.01</v>
      </c>
      <c r="S114" s="338">
        <v>0.01</v>
      </c>
      <c r="T114" s="338">
        <v>2</v>
      </c>
      <c r="U114" s="338">
        <v>0.6</v>
      </c>
      <c r="V114" s="339">
        <v>0.1</v>
      </c>
    </row>
    <row r="115" spans="1:22" ht="13.5" customHeight="1" x14ac:dyDescent="0.4">
      <c r="A115" s="331"/>
      <c r="B115" s="332" t="s">
        <v>916</v>
      </c>
      <c r="C115" s="333"/>
      <c r="D115" s="338">
        <f t="shared" ref="D115:V115" si="30">SUM(D110:D114)</f>
        <v>422</v>
      </c>
      <c r="E115" s="338">
        <f t="shared" si="30"/>
        <v>10</v>
      </c>
      <c r="F115" s="338">
        <f t="shared" si="30"/>
        <v>6.3</v>
      </c>
      <c r="G115" s="338">
        <f t="shared" si="30"/>
        <v>77.399999999999991</v>
      </c>
      <c r="H115" s="338">
        <f t="shared" si="30"/>
        <v>495</v>
      </c>
      <c r="I115" s="338">
        <f t="shared" si="30"/>
        <v>426</v>
      </c>
      <c r="J115" s="338">
        <f t="shared" si="30"/>
        <v>65</v>
      </c>
      <c r="K115" s="338">
        <f t="shared" si="30"/>
        <v>36</v>
      </c>
      <c r="L115" s="338">
        <f t="shared" si="30"/>
        <v>138</v>
      </c>
      <c r="M115" s="338">
        <f t="shared" si="30"/>
        <v>1</v>
      </c>
      <c r="N115" s="338">
        <f t="shared" si="30"/>
        <v>362</v>
      </c>
      <c r="O115" s="338">
        <f t="shared" si="30"/>
        <v>0</v>
      </c>
      <c r="P115" s="338">
        <f t="shared" si="30"/>
        <v>0.90000000000000013</v>
      </c>
      <c r="Q115" s="338">
        <f t="shared" si="30"/>
        <v>43</v>
      </c>
      <c r="R115" s="338">
        <f t="shared" si="30"/>
        <v>0.2</v>
      </c>
      <c r="S115" s="338">
        <f t="shared" si="30"/>
        <v>0.12</v>
      </c>
      <c r="T115" s="338">
        <f t="shared" si="30"/>
        <v>21</v>
      </c>
      <c r="U115" s="338">
        <f t="shared" si="30"/>
        <v>3.4</v>
      </c>
      <c r="V115" s="339">
        <f t="shared" si="30"/>
        <v>1.3</v>
      </c>
    </row>
    <row r="116" spans="1:22" ht="13.5" customHeight="1" x14ac:dyDescent="0.4">
      <c r="A116" s="331"/>
      <c r="B116" s="332" t="s">
        <v>917</v>
      </c>
      <c r="C116" s="333" t="s">
        <v>290</v>
      </c>
      <c r="D116" s="338">
        <v>15</v>
      </c>
      <c r="E116" s="338">
        <v>1</v>
      </c>
      <c r="F116" s="338">
        <v>0.1</v>
      </c>
      <c r="G116" s="338">
        <v>2.7</v>
      </c>
      <c r="H116" s="338">
        <v>126</v>
      </c>
      <c r="I116" s="338">
        <v>78</v>
      </c>
      <c r="J116" s="338">
        <v>23</v>
      </c>
      <c r="K116" s="338">
        <v>14</v>
      </c>
      <c r="L116" s="338">
        <v>17</v>
      </c>
      <c r="M116" s="338">
        <v>0.2</v>
      </c>
      <c r="N116" s="338">
        <v>15</v>
      </c>
      <c r="O116" s="338">
        <v>0</v>
      </c>
      <c r="P116" s="338">
        <v>0.3</v>
      </c>
      <c r="Q116" s="338">
        <v>19</v>
      </c>
      <c r="R116" s="338">
        <v>0.02</v>
      </c>
      <c r="S116" s="338">
        <v>0.03</v>
      </c>
      <c r="T116" s="338">
        <v>2</v>
      </c>
      <c r="U116" s="338">
        <v>1.4</v>
      </c>
      <c r="V116" s="339">
        <v>0.3</v>
      </c>
    </row>
    <row r="117" spans="1:22" ht="13.5" customHeight="1" x14ac:dyDescent="0.4">
      <c r="A117" s="331"/>
      <c r="B117" s="332" t="s">
        <v>916</v>
      </c>
      <c r="C117" s="333"/>
      <c r="D117" s="338">
        <f t="shared" ref="D117:V117" si="31">D115+D116</f>
        <v>437</v>
      </c>
      <c r="E117" s="338">
        <f t="shared" si="31"/>
        <v>11</v>
      </c>
      <c r="F117" s="338">
        <f t="shared" si="31"/>
        <v>6.3999999999999995</v>
      </c>
      <c r="G117" s="338">
        <f t="shared" si="31"/>
        <v>80.099999999999994</v>
      </c>
      <c r="H117" s="338">
        <f t="shared" si="31"/>
        <v>621</v>
      </c>
      <c r="I117" s="338">
        <f t="shared" si="31"/>
        <v>504</v>
      </c>
      <c r="J117" s="338">
        <f t="shared" si="31"/>
        <v>88</v>
      </c>
      <c r="K117" s="338">
        <f t="shared" si="31"/>
        <v>50</v>
      </c>
      <c r="L117" s="338">
        <f t="shared" si="31"/>
        <v>155</v>
      </c>
      <c r="M117" s="338">
        <f t="shared" si="31"/>
        <v>1.2</v>
      </c>
      <c r="N117" s="338">
        <f t="shared" si="31"/>
        <v>377</v>
      </c>
      <c r="O117" s="338">
        <f t="shared" si="31"/>
        <v>0</v>
      </c>
      <c r="P117" s="338">
        <f t="shared" si="31"/>
        <v>1.2000000000000002</v>
      </c>
      <c r="Q117" s="338">
        <f t="shared" si="31"/>
        <v>62</v>
      </c>
      <c r="R117" s="338">
        <f t="shared" si="31"/>
        <v>0.22</v>
      </c>
      <c r="S117" s="338">
        <f t="shared" si="31"/>
        <v>0.15</v>
      </c>
      <c r="T117" s="338">
        <f t="shared" si="31"/>
        <v>23</v>
      </c>
      <c r="U117" s="338">
        <f t="shared" si="31"/>
        <v>4.8</v>
      </c>
      <c r="V117" s="339">
        <f t="shared" si="31"/>
        <v>1.6</v>
      </c>
    </row>
    <row r="118" spans="1:22" ht="13.5" customHeight="1" x14ac:dyDescent="0.4">
      <c r="A118" s="331"/>
      <c r="B118" s="332" t="s">
        <v>858</v>
      </c>
      <c r="C118" s="333" t="s">
        <v>915</v>
      </c>
      <c r="D118" s="338">
        <v>286</v>
      </c>
      <c r="E118" s="338">
        <v>4.3</v>
      </c>
      <c r="F118" s="338">
        <v>0.5</v>
      </c>
      <c r="G118" s="338">
        <v>63.1</v>
      </c>
      <c r="H118" s="338">
        <v>2</v>
      </c>
      <c r="I118" s="338">
        <v>49</v>
      </c>
      <c r="J118" s="338">
        <v>5</v>
      </c>
      <c r="K118" s="338">
        <v>12</v>
      </c>
      <c r="L118" s="338">
        <v>58</v>
      </c>
      <c r="M118" s="338">
        <v>0.2</v>
      </c>
      <c r="N118" s="338">
        <v>0</v>
      </c>
      <c r="O118" s="338">
        <v>0</v>
      </c>
      <c r="P118" s="338">
        <v>0</v>
      </c>
      <c r="Q118" s="338">
        <v>0</v>
      </c>
      <c r="R118" s="338">
        <v>0.03</v>
      </c>
      <c r="S118" s="338">
        <v>0.02</v>
      </c>
      <c r="T118" s="338">
        <v>0</v>
      </c>
      <c r="U118" s="338">
        <v>0.5</v>
      </c>
      <c r="V118" s="339">
        <v>0</v>
      </c>
    </row>
    <row r="119" spans="1:22" ht="13.5" customHeight="1" x14ac:dyDescent="0.4">
      <c r="A119" s="331"/>
      <c r="B119" s="332"/>
      <c r="C119" s="333" t="s">
        <v>63</v>
      </c>
      <c r="D119" s="338">
        <v>89</v>
      </c>
      <c r="E119" s="338">
        <v>9.5</v>
      </c>
      <c r="F119" s="338">
        <v>4.5</v>
      </c>
      <c r="G119" s="338">
        <v>1.5</v>
      </c>
      <c r="H119" s="338">
        <v>120</v>
      </c>
      <c r="I119" s="338">
        <v>237</v>
      </c>
      <c r="J119" s="338">
        <v>7</v>
      </c>
      <c r="K119" s="338">
        <v>17</v>
      </c>
      <c r="L119" s="338">
        <v>106</v>
      </c>
      <c r="M119" s="338">
        <v>0.4</v>
      </c>
      <c r="N119" s="338">
        <v>6</v>
      </c>
      <c r="O119" s="338">
        <v>3.3</v>
      </c>
      <c r="P119" s="338">
        <v>0.2</v>
      </c>
      <c r="Q119" s="338">
        <v>0</v>
      </c>
      <c r="R119" s="338">
        <v>0.04</v>
      </c>
      <c r="S119" s="338">
        <v>0.17</v>
      </c>
      <c r="T119" s="338">
        <v>0</v>
      </c>
      <c r="U119" s="338">
        <v>0</v>
      </c>
      <c r="V119" s="339">
        <v>0.3</v>
      </c>
    </row>
    <row r="120" spans="1:22" ht="13.5" customHeight="1" x14ac:dyDescent="0.4">
      <c r="A120" s="331"/>
      <c r="B120" s="332"/>
      <c r="C120" s="333" t="s">
        <v>64</v>
      </c>
      <c r="D120" s="338">
        <v>5</v>
      </c>
      <c r="E120" s="338">
        <v>0.3</v>
      </c>
      <c r="F120" s="338">
        <v>0</v>
      </c>
      <c r="G120" s="338">
        <v>0.9</v>
      </c>
      <c r="H120" s="338">
        <v>68</v>
      </c>
      <c r="I120" s="338">
        <v>60</v>
      </c>
      <c r="J120" s="338">
        <v>17</v>
      </c>
      <c r="K120" s="338">
        <v>2</v>
      </c>
      <c r="L120" s="338">
        <v>8</v>
      </c>
      <c r="M120" s="338">
        <v>0.3</v>
      </c>
      <c r="N120" s="338">
        <v>50</v>
      </c>
      <c r="O120" s="338">
        <v>0</v>
      </c>
      <c r="P120" s="338">
        <v>0.1</v>
      </c>
      <c r="Q120" s="338">
        <v>20</v>
      </c>
      <c r="R120" s="338">
        <v>0.02</v>
      </c>
      <c r="S120" s="338">
        <v>0.02</v>
      </c>
      <c r="T120" s="338">
        <v>4</v>
      </c>
      <c r="U120" s="338">
        <v>0.3</v>
      </c>
      <c r="V120" s="339">
        <v>0.2</v>
      </c>
    </row>
    <row r="121" spans="1:22" ht="13.5" customHeight="1" x14ac:dyDescent="0.4">
      <c r="A121" s="331"/>
      <c r="B121" s="332"/>
      <c r="C121" s="333" t="s">
        <v>65</v>
      </c>
      <c r="D121" s="338">
        <v>53</v>
      </c>
      <c r="E121" s="338">
        <v>3.5</v>
      </c>
      <c r="F121" s="338">
        <v>3.2</v>
      </c>
      <c r="G121" s="338">
        <v>2.9</v>
      </c>
      <c r="H121" s="338">
        <v>159</v>
      </c>
      <c r="I121" s="338">
        <v>76</v>
      </c>
      <c r="J121" s="338">
        <v>19</v>
      </c>
      <c r="K121" s="338">
        <v>12</v>
      </c>
      <c r="L121" s="338">
        <v>39</v>
      </c>
      <c r="M121" s="338">
        <v>0.4</v>
      </c>
      <c r="N121" s="338">
        <v>1</v>
      </c>
      <c r="O121" s="338">
        <v>0</v>
      </c>
      <c r="P121" s="338">
        <v>0.3</v>
      </c>
      <c r="Q121" s="338">
        <v>2</v>
      </c>
      <c r="R121" s="338">
        <v>0.03</v>
      </c>
      <c r="S121" s="338">
        <v>0.02</v>
      </c>
      <c r="T121" s="338">
        <v>6</v>
      </c>
      <c r="U121" s="338">
        <v>1.2</v>
      </c>
      <c r="V121" s="339">
        <v>0.4</v>
      </c>
    </row>
    <row r="122" spans="1:22" ht="13.5" customHeight="1" x14ac:dyDescent="0.4">
      <c r="A122" s="331"/>
      <c r="B122" s="332"/>
      <c r="C122" s="333" t="s">
        <v>66</v>
      </c>
      <c r="D122" s="338">
        <v>58</v>
      </c>
      <c r="E122" s="338">
        <v>3.5</v>
      </c>
      <c r="F122" s="338">
        <v>3.2</v>
      </c>
      <c r="G122" s="338">
        <v>4</v>
      </c>
      <c r="H122" s="338">
        <v>143</v>
      </c>
      <c r="I122" s="338">
        <v>103</v>
      </c>
      <c r="J122" s="338">
        <v>50</v>
      </c>
      <c r="K122" s="338">
        <v>23</v>
      </c>
      <c r="L122" s="338">
        <v>54</v>
      </c>
      <c r="M122" s="338">
        <v>0.6</v>
      </c>
      <c r="N122" s="338">
        <v>223</v>
      </c>
      <c r="O122" s="338">
        <v>0</v>
      </c>
      <c r="P122" s="338">
        <v>2.5</v>
      </c>
      <c r="Q122" s="338">
        <v>14</v>
      </c>
      <c r="R122" s="338">
        <v>0.02</v>
      </c>
      <c r="S122" s="338">
        <v>0.02</v>
      </c>
      <c r="T122" s="338">
        <v>2</v>
      </c>
      <c r="U122" s="338">
        <v>1.1000000000000001</v>
      </c>
      <c r="V122" s="339">
        <v>0.4</v>
      </c>
    </row>
    <row r="123" spans="1:22" ht="13.5" customHeight="1" x14ac:dyDescent="0.4">
      <c r="A123" s="331"/>
      <c r="B123" s="332"/>
      <c r="C123" s="333" t="s">
        <v>67</v>
      </c>
      <c r="D123" s="338">
        <v>8</v>
      </c>
      <c r="E123" s="338">
        <v>0.4</v>
      </c>
      <c r="F123" s="338">
        <v>0.4</v>
      </c>
      <c r="G123" s="338">
        <v>0.8</v>
      </c>
      <c r="H123" s="338">
        <v>3</v>
      </c>
      <c r="I123" s="338">
        <v>28</v>
      </c>
      <c r="J123" s="338">
        <v>10</v>
      </c>
      <c r="K123" s="338">
        <v>3</v>
      </c>
      <c r="L123" s="338">
        <v>8</v>
      </c>
      <c r="M123" s="338">
        <v>0.1</v>
      </c>
      <c r="N123" s="338">
        <v>49</v>
      </c>
      <c r="O123" s="338">
        <v>0</v>
      </c>
      <c r="P123" s="338">
        <v>0</v>
      </c>
      <c r="Q123" s="338">
        <v>6</v>
      </c>
      <c r="R123" s="338">
        <v>0.01</v>
      </c>
      <c r="S123" s="338">
        <v>0.01</v>
      </c>
      <c r="T123" s="338">
        <v>3</v>
      </c>
      <c r="U123" s="338">
        <v>0.3</v>
      </c>
      <c r="V123" s="339">
        <v>0</v>
      </c>
    </row>
    <row r="124" spans="1:22" ht="13.5" customHeight="1" x14ac:dyDescent="0.4">
      <c r="A124" s="331"/>
      <c r="B124" s="332" t="s">
        <v>916</v>
      </c>
      <c r="C124" s="333"/>
      <c r="D124" s="338">
        <f t="shared" ref="D124:V124" si="32">SUM(D118:D123)</f>
        <v>499</v>
      </c>
      <c r="E124" s="338">
        <f t="shared" si="32"/>
        <v>21.5</v>
      </c>
      <c r="F124" s="338">
        <f t="shared" si="32"/>
        <v>11.799999999999999</v>
      </c>
      <c r="G124" s="338">
        <f t="shared" si="32"/>
        <v>73.2</v>
      </c>
      <c r="H124" s="338">
        <f t="shared" si="32"/>
        <v>495</v>
      </c>
      <c r="I124" s="338">
        <f t="shared" si="32"/>
        <v>553</v>
      </c>
      <c r="J124" s="338">
        <f t="shared" si="32"/>
        <v>108</v>
      </c>
      <c r="K124" s="338">
        <f t="shared" si="32"/>
        <v>69</v>
      </c>
      <c r="L124" s="338">
        <f t="shared" si="32"/>
        <v>273</v>
      </c>
      <c r="M124" s="338">
        <f t="shared" si="32"/>
        <v>2.0000000000000004</v>
      </c>
      <c r="N124" s="338">
        <f t="shared" si="32"/>
        <v>329</v>
      </c>
      <c r="O124" s="338">
        <f t="shared" si="32"/>
        <v>3.3</v>
      </c>
      <c r="P124" s="338">
        <f t="shared" si="32"/>
        <v>3.1</v>
      </c>
      <c r="Q124" s="338">
        <f t="shared" si="32"/>
        <v>42</v>
      </c>
      <c r="R124" s="338">
        <f t="shared" si="32"/>
        <v>0.15000000000000002</v>
      </c>
      <c r="S124" s="338">
        <f t="shared" si="32"/>
        <v>0.25999999999999995</v>
      </c>
      <c r="T124" s="338">
        <f t="shared" si="32"/>
        <v>15</v>
      </c>
      <c r="U124" s="338">
        <f t="shared" si="32"/>
        <v>3.4</v>
      </c>
      <c r="V124" s="339">
        <f t="shared" si="32"/>
        <v>1.3</v>
      </c>
    </row>
    <row r="125" spans="1:22" ht="13.5" customHeight="1" x14ac:dyDescent="0.4">
      <c r="A125" s="331"/>
      <c r="B125" s="332" t="s">
        <v>918</v>
      </c>
      <c r="C125" s="333" t="s">
        <v>291</v>
      </c>
      <c r="D125" s="338">
        <v>41</v>
      </c>
      <c r="E125" s="338">
        <v>0.4</v>
      </c>
      <c r="F125" s="338">
        <v>0.1</v>
      </c>
      <c r="G125" s="338">
        <v>9.8000000000000007</v>
      </c>
      <c r="H125" s="338">
        <v>44</v>
      </c>
      <c r="I125" s="338">
        <v>134</v>
      </c>
      <c r="J125" s="338">
        <v>11</v>
      </c>
      <c r="K125" s="338">
        <v>7</v>
      </c>
      <c r="L125" s="338">
        <v>14</v>
      </c>
      <c r="M125" s="338">
        <v>0.2</v>
      </c>
      <c r="N125" s="338">
        <v>1</v>
      </c>
      <c r="O125" s="338">
        <v>0</v>
      </c>
      <c r="P125" s="338">
        <v>0.5</v>
      </c>
      <c r="Q125" s="338">
        <v>0</v>
      </c>
      <c r="R125" s="338">
        <v>0.03</v>
      </c>
      <c r="S125" s="338">
        <v>0.01</v>
      </c>
      <c r="T125" s="338">
        <v>8</v>
      </c>
      <c r="U125" s="338">
        <v>0.6</v>
      </c>
      <c r="V125" s="339">
        <v>0.1</v>
      </c>
    </row>
    <row r="126" spans="1:22" ht="13.5" customHeight="1" x14ac:dyDescent="0.4">
      <c r="A126" s="331"/>
      <c r="B126" s="332" t="s">
        <v>916</v>
      </c>
      <c r="C126" s="333"/>
      <c r="D126" s="338">
        <f t="shared" ref="D126:V126" si="33">D124+D125</f>
        <v>540</v>
      </c>
      <c r="E126" s="338">
        <f t="shared" si="33"/>
        <v>21.9</v>
      </c>
      <c r="F126" s="338">
        <f t="shared" si="33"/>
        <v>11.899999999999999</v>
      </c>
      <c r="G126" s="338">
        <f t="shared" si="33"/>
        <v>83</v>
      </c>
      <c r="H126" s="338">
        <f t="shared" si="33"/>
        <v>539</v>
      </c>
      <c r="I126" s="338">
        <f t="shared" si="33"/>
        <v>687</v>
      </c>
      <c r="J126" s="338">
        <f t="shared" si="33"/>
        <v>119</v>
      </c>
      <c r="K126" s="338">
        <f t="shared" si="33"/>
        <v>76</v>
      </c>
      <c r="L126" s="338">
        <f t="shared" si="33"/>
        <v>287</v>
      </c>
      <c r="M126" s="338">
        <f t="shared" si="33"/>
        <v>2.2000000000000006</v>
      </c>
      <c r="N126" s="338">
        <f t="shared" si="33"/>
        <v>330</v>
      </c>
      <c r="O126" s="338">
        <f t="shared" si="33"/>
        <v>3.3</v>
      </c>
      <c r="P126" s="338">
        <f t="shared" si="33"/>
        <v>3.6</v>
      </c>
      <c r="Q126" s="338">
        <f t="shared" si="33"/>
        <v>42</v>
      </c>
      <c r="R126" s="338">
        <f t="shared" si="33"/>
        <v>0.18000000000000002</v>
      </c>
      <c r="S126" s="338">
        <f t="shared" si="33"/>
        <v>0.26999999999999996</v>
      </c>
      <c r="T126" s="338">
        <f t="shared" si="33"/>
        <v>23</v>
      </c>
      <c r="U126" s="338">
        <f t="shared" si="33"/>
        <v>4</v>
      </c>
      <c r="V126" s="339">
        <f t="shared" si="33"/>
        <v>1.4000000000000001</v>
      </c>
    </row>
    <row r="127" spans="1:22" ht="13.5" customHeight="1" x14ac:dyDescent="0.4">
      <c r="A127" s="331" t="s">
        <v>919</v>
      </c>
      <c r="B127" s="332"/>
      <c r="C127" s="333"/>
      <c r="D127" s="338">
        <f t="shared" ref="D127:V127" si="34">D117+D126</f>
        <v>977</v>
      </c>
      <c r="E127" s="338">
        <f t="shared" si="34"/>
        <v>32.9</v>
      </c>
      <c r="F127" s="338">
        <f t="shared" si="34"/>
        <v>18.299999999999997</v>
      </c>
      <c r="G127" s="338">
        <f t="shared" si="34"/>
        <v>163.1</v>
      </c>
      <c r="H127" s="338">
        <f t="shared" si="34"/>
        <v>1160</v>
      </c>
      <c r="I127" s="338">
        <f t="shared" si="34"/>
        <v>1191</v>
      </c>
      <c r="J127" s="338">
        <f t="shared" si="34"/>
        <v>207</v>
      </c>
      <c r="K127" s="338">
        <f t="shared" si="34"/>
        <v>126</v>
      </c>
      <c r="L127" s="338">
        <f t="shared" si="34"/>
        <v>442</v>
      </c>
      <c r="M127" s="338">
        <f t="shared" si="34"/>
        <v>3.4000000000000004</v>
      </c>
      <c r="N127" s="338">
        <f t="shared" si="34"/>
        <v>707</v>
      </c>
      <c r="O127" s="338">
        <f t="shared" si="34"/>
        <v>3.3</v>
      </c>
      <c r="P127" s="338">
        <f t="shared" si="34"/>
        <v>4.8000000000000007</v>
      </c>
      <c r="Q127" s="338">
        <f t="shared" si="34"/>
        <v>104</v>
      </c>
      <c r="R127" s="338">
        <f t="shared" si="34"/>
        <v>0.4</v>
      </c>
      <c r="S127" s="338">
        <f t="shared" si="34"/>
        <v>0.41999999999999993</v>
      </c>
      <c r="T127" s="338">
        <f t="shared" si="34"/>
        <v>46</v>
      </c>
      <c r="U127" s="338">
        <f t="shared" si="34"/>
        <v>8.8000000000000007</v>
      </c>
      <c r="V127" s="339">
        <f t="shared" si="34"/>
        <v>3</v>
      </c>
    </row>
    <row r="128" spans="1:22" ht="13.5" customHeight="1" x14ac:dyDescent="0.4">
      <c r="A128" s="335">
        <v>45299</v>
      </c>
      <c r="B128" s="332" t="s">
        <v>848</v>
      </c>
      <c r="C128" s="333" t="s">
        <v>915</v>
      </c>
      <c r="D128" s="333">
        <v>286</v>
      </c>
      <c r="E128" s="333">
        <v>4.3</v>
      </c>
      <c r="F128" s="333">
        <v>0.5</v>
      </c>
      <c r="G128" s="333">
        <v>63.1</v>
      </c>
      <c r="H128" s="333">
        <v>2</v>
      </c>
      <c r="I128" s="333">
        <v>49</v>
      </c>
      <c r="J128" s="333">
        <v>5</v>
      </c>
      <c r="K128" s="333">
        <v>12</v>
      </c>
      <c r="L128" s="333">
        <v>58</v>
      </c>
      <c r="M128" s="333">
        <v>0.2</v>
      </c>
      <c r="N128" s="333">
        <v>0</v>
      </c>
      <c r="O128" s="333">
        <v>0</v>
      </c>
      <c r="P128" s="333">
        <v>0</v>
      </c>
      <c r="Q128" s="333">
        <v>0</v>
      </c>
      <c r="R128" s="333">
        <v>0.03</v>
      </c>
      <c r="S128" s="333">
        <v>0.02</v>
      </c>
      <c r="T128" s="333">
        <v>0</v>
      </c>
      <c r="U128" s="333">
        <v>0.5</v>
      </c>
      <c r="V128" s="334">
        <v>0</v>
      </c>
    </row>
    <row r="129" spans="1:22" ht="13.5" customHeight="1" x14ac:dyDescent="0.4">
      <c r="A129" s="331"/>
      <c r="B129" s="332"/>
      <c r="C129" s="333" t="s">
        <v>68</v>
      </c>
      <c r="D129" s="333">
        <v>73</v>
      </c>
      <c r="E129" s="333">
        <v>4.0999999999999996</v>
      </c>
      <c r="F129" s="333">
        <v>3.8</v>
      </c>
      <c r="G129" s="333">
        <v>5.8</v>
      </c>
      <c r="H129" s="333">
        <v>267</v>
      </c>
      <c r="I129" s="333">
        <v>91</v>
      </c>
      <c r="J129" s="333">
        <v>8</v>
      </c>
      <c r="K129" s="333">
        <v>5</v>
      </c>
      <c r="L129" s="333">
        <v>16</v>
      </c>
      <c r="M129" s="333">
        <v>0.1</v>
      </c>
      <c r="N129" s="333">
        <v>108</v>
      </c>
      <c r="O129" s="333">
        <v>0</v>
      </c>
      <c r="P129" s="333">
        <v>0.2</v>
      </c>
      <c r="Q129" s="333">
        <v>0</v>
      </c>
      <c r="R129" s="333">
        <v>0.37</v>
      </c>
      <c r="S129" s="333">
        <v>0</v>
      </c>
      <c r="T129" s="333">
        <v>1</v>
      </c>
      <c r="U129" s="333">
        <v>0.7</v>
      </c>
      <c r="V129" s="334">
        <v>0.7</v>
      </c>
    </row>
    <row r="130" spans="1:22" ht="13.5" customHeight="1" x14ac:dyDescent="0.4">
      <c r="A130" s="331"/>
      <c r="B130" s="332"/>
      <c r="C130" s="333" t="s">
        <v>69</v>
      </c>
      <c r="D130" s="333">
        <v>11</v>
      </c>
      <c r="E130" s="333">
        <v>0.8</v>
      </c>
      <c r="F130" s="333">
        <v>0</v>
      </c>
      <c r="G130" s="333">
        <v>1.8</v>
      </c>
      <c r="H130" s="333">
        <v>134</v>
      </c>
      <c r="I130" s="333">
        <v>60</v>
      </c>
      <c r="J130" s="333">
        <v>11</v>
      </c>
      <c r="K130" s="333">
        <v>4</v>
      </c>
      <c r="L130" s="333">
        <v>11</v>
      </c>
      <c r="M130" s="333">
        <v>0.1</v>
      </c>
      <c r="N130" s="333">
        <v>4</v>
      </c>
      <c r="O130" s="333">
        <v>0</v>
      </c>
      <c r="P130" s="333">
        <v>0.1</v>
      </c>
      <c r="Q130" s="333">
        <v>14</v>
      </c>
      <c r="R130" s="333">
        <v>0.01</v>
      </c>
      <c r="S130" s="333">
        <v>0.01</v>
      </c>
      <c r="T130" s="333">
        <v>5</v>
      </c>
      <c r="U130" s="333">
        <v>0.3</v>
      </c>
      <c r="V130" s="334">
        <v>0.3</v>
      </c>
    </row>
    <row r="131" spans="1:22" ht="13.5" customHeight="1" x14ac:dyDescent="0.4">
      <c r="A131" s="331"/>
      <c r="B131" s="332"/>
      <c r="C131" s="333" t="s">
        <v>70</v>
      </c>
      <c r="D131" s="333">
        <v>69</v>
      </c>
      <c r="E131" s="333">
        <v>4.8</v>
      </c>
      <c r="F131" s="333">
        <v>3</v>
      </c>
      <c r="G131" s="333">
        <v>6.8</v>
      </c>
      <c r="H131" s="333">
        <v>360</v>
      </c>
      <c r="I131" s="333">
        <v>320</v>
      </c>
      <c r="J131" s="333">
        <v>41</v>
      </c>
      <c r="K131" s="333">
        <v>30</v>
      </c>
      <c r="L131" s="333">
        <v>32</v>
      </c>
      <c r="M131" s="333">
        <v>0.4</v>
      </c>
      <c r="N131" s="333">
        <v>155</v>
      </c>
      <c r="O131" s="333">
        <v>0</v>
      </c>
      <c r="P131" s="333">
        <v>0.5</v>
      </c>
      <c r="Q131" s="333">
        <v>28</v>
      </c>
      <c r="R131" s="333">
        <v>0.03</v>
      </c>
      <c r="S131" s="333">
        <v>0.06</v>
      </c>
      <c r="T131" s="333">
        <v>1</v>
      </c>
      <c r="U131" s="333">
        <v>2.1</v>
      </c>
      <c r="V131" s="334">
        <v>0.9</v>
      </c>
    </row>
    <row r="132" spans="1:22" ht="13.5" customHeight="1" x14ac:dyDescent="0.4">
      <c r="A132" s="331"/>
      <c r="B132" s="332"/>
      <c r="C132" s="333" t="s">
        <v>71</v>
      </c>
      <c r="D132" s="333">
        <v>9</v>
      </c>
      <c r="E132" s="333">
        <v>0.5</v>
      </c>
      <c r="F132" s="333">
        <v>0.4</v>
      </c>
      <c r="G132" s="333">
        <v>0.9</v>
      </c>
      <c r="H132" s="333">
        <v>59</v>
      </c>
      <c r="I132" s="333">
        <v>62</v>
      </c>
      <c r="J132" s="333">
        <v>18</v>
      </c>
      <c r="K132" s="333">
        <v>5</v>
      </c>
      <c r="L132" s="333">
        <v>9</v>
      </c>
      <c r="M132" s="333">
        <v>0.3</v>
      </c>
      <c r="N132" s="333">
        <v>92</v>
      </c>
      <c r="O132" s="333">
        <v>0</v>
      </c>
      <c r="P132" s="333">
        <v>0.2</v>
      </c>
      <c r="Q132" s="333">
        <v>31</v>
      </c>
      <c r="R132" s="333">
        <v>0.02</v>
      </c>
      <c r="S132" s="333">
        <v>0.02</v>
      </c>
      <c r="T132" s="333">
        <v>2</v>
      </c>
      <c r="U132" s="333">
        <v>0.4</v>
      </c>
      <c r="V132" s="334">
        <v>0.1</v>
      </c>
    </row>
    <row r="133" spans="1:22" ht="13.5" customHeight="1" x14ac:dyDescent="0.4">
      <c r="A133" s="331"/>
      <c r="B133" s="332" t="s">
        <v>916</v>
      </c>
      <c r="C133" s="333"/>
      <c r="D133" s="333">
        <f t="shared" ref="D133:V133" si="35">SUM(D128:D132)</f>
        <v>448</v>
      </c>
      <c r="E133" s="333">
        <f t="shared" si="35"/>
        <v>14.5</v>
      </c>
      <c r="F133" s="333">
        <f t="shared" si="35"/>
        <v>7.7</v>
      </c>
      <c r="G133" s="333">
        <f t="shared" si="35"/>
        <v>78.400000000000006</v>
      </c>
      <c r="H133" s="333">
        <f t="shared" si="35"/>
        <v>822</v>
      </c>
      <c r="I133" s="333">
        <f t="shared" si="35"/>
        <v>582</v>
      </c>
      <c r="J133" s="333">
        <f t="shared" si="35"/>
        <v>83</v>
      </c>
      <c r="K133" s="333">
        <f t="shared" si="35"/>
        <v>56</v>
      </c>
      <c r="L133" s="333">
        <f t="shared" si="35"/>
        <v>126</v>
      </c>
      <c r="M133" s="333">
        <f t="shared" si="35"/>
        <v>1.1000000000000001</v>
      </c>
      <c r="N133" s="333">
        <f t="shared" si="35"/>
        <v>359</v>
      </c>
      <c r="O133" s="333">
        <f t="shared" si="35"/>
        <v>0</v>
      </c>
      <c r="P133" s="333">
        <f t="shared" si="35"/>
        <v>1</v>
      </c>
      <c r="Q133" s="333">
        <f t="shared" si="35"/>
        <v>73</v>
      </c>
      <c r="R133" s="333">
        <f t="shared" si="35"/>
        <v>0.46000000000000008</v>
      </c>
      <c r="S133" s="333">
        <f t="shared" si="35"/>
        <v>0.11</v>
      </c>
      <c r="T133" s="333">
        <f t="shared" si="35"/>
        <v>9</v>
      </c>
      <c r="U133" s="333">
        <f t="shared" si="35"/>
        <v>4</v>
      </c>
      <c r="V133" s="334">
        <f t="shared" si="35"/>
        <v>2</v>
      </c>
    </row>
    <row r="134" spans="1:22" ht="13.5" customHeight="1" x14ac:dyDescent="0.4">
      <c r="A134" s="331"/>
      <c r="B134" s="332" t="s">
        <v>917</v>
      </c>
      <c r="C134" s="333" t="s">
        <v>292</v>
      </c>
      <c r="D134" s="333">
        <v>76</v>
      </c>
      <c r="E134" s="333">
        <v>0.5</v>
      </c>
      <c r="F134" s="333">
        <v>6.9</v>
      </c>
      <c r="G134" s="333">
        <v>2.9</v>
      </c>
      <c r="H134" s="333">
        <v>59</v>
      </c>
      <c r="I134" s="333">
        <v>102</v>
      </c>
      <c r="J134" s="333">
        <v>5</v>
      </c>
      <c r="K134" s="333">
        <v>3</v>
      </c>
      <c r="L134" s="333">
        <v>11</v>
      </c>
      <c r="M134" s="333">
        <v>0.1</v>
      </c>
      <c r="N134" s="333">
        <v>15</v>
      </c>
      <c r="O134" s="333">
        <v>0</v>
      </c>
      <c r="P134" s="333">
        <v>0.5</v>
      </c>
      <c r="Q134" s="333">
        <v>6</v>
      </c>
      <c r="R134" s="333">
        <v>0.02</v>
      </c>
      <c r="S134" s="333">
        <v>0.02</v>
      </c>
      <c r="T134" s="333">
        <v>3</v>
      </c>
      <c r="U134" s="333">
        <v>0.8</v>
      </c>
      <c r="V134" s="334">
        <v>0.1</v>
      </c>
    </row>
    <row r="135" spans="1:22" ht="13.5" customHeight="1" x14ac:dyDescent="0.4">
      <c r="A135" s="331"/>
      <c r="B135" s="332" t="s">
        <v>916</v>
      </c>
      <c r="C135" s="333"/>
      <c r="D135" s="333">
        <f t="shared" ref="D135:V135" si="36">D133+D134</f>
        <v>524</v>
      </c>
      <c r="E135" s="333">
        <f t="shared" si="36"/>
        <v>15</v>
      </c>
      <c r="F135" s="333">
        <f t="shared" si="36"/>
        <v>14.600000000000001</v>
      </c>
      <c r="G135" s="333">
        <f t="shared" si="36"/>
        <v>81.300000000000011</v>
      </c>
      <c r="H135" s="333">
        <f t="shared" si="36"/>
        <v>881</v>
      </c>
      <c r="I135" s="333">
        <f t="shared" si="36"/>
        <v>684</v>
      </c>
      <c r="J135" s="333">
        <f t="shared" si="36"/>
        <v>88</v>
      </c>
      <c r="K135" s="333">
        <f t="shared" si="36"/>
        <v>59</v>
      </c>
      <c r="L135" s="333">
        <f t="shared" si="36"/>
        <v>137</v>
      </c>
      <c r="M135" s="333">
        <f t="shared" si="36"/>
        <v>1.2000000000000002</v>
      </c>
      <c r="N135" s="333">
        <f t="shared" si="36"/>
        <v>374</v>
      </c>
      <c r="O135" s="333">
        <f t="shared" si="36"/>
        <v>0</v>
      </c>
      <c r="P135" s="333">
        <f t="shared" si="36"/>
        <v>1.5</v>
      </c>
      <c r="Q135" s="333">
        <f t="shared" si="36"/>
        <v>79</v>
      </c>
      <c r="R135" s="333">
        <f t="shared" si="36"/>
        <v>0.48000000000000009</v>
      </c>
      <c r="S135" s="333">
        <f t="shared" si="36"/>
        <v>0.13</v>
      </c>
      <c r="T135" s="333">
        <f t="shared" si="36"/>
        <v>12</v>
      </c>
      <c r="U135" s="333">
        <f t="shared" si="36"/>
        <v>4.8</v>
      </c>
      <c r="V135" s="334">
        <f t="shared" si="36"/>
        <v>2.1</v>
      </c>
    </row>
    <row r="136" spans="1:22" ht="13.5" customHeight="1" x14ac:dyDescent="0.4">
      <c r="A136" s="331"/>
      <c r="B136" s="332" t="s">
        <v>858</v>
      </c>
      <c r="C136" s="333" t="s">
        <v>915</v>
      </c>
      <c r="D136" s="333">
        <v>286</v>
      </c>
      <c r="E136" s="333">
        <v>4.3</v>
      </c>
      <c r="F136" s="333">
        <v>0.5</v>
      </c>
      <c r="G136" s="333">
        <v>63.1</v>
      </c>
      <c r="H136" s="333">
        <v>2</v>
      </c>
      <c r="I136" s="333">
        <v>49</v>
      </c>
      <c r="J136" s="333">
        <v>5</v>
      </c>
      <c r="K136" s="333">
        <v>12</v>
      </c>
      <c r="L136" s="333">
        <v>58</v>
      </c>
      <c r="M136" s="333">
        <v>0.2</v>
      </c>
      <c r="N136" s="333">
        <v>0</v>
      </c>
      <c r="O136" s="333">
        <v>0</v>
      </c>
      <c r="P136" s="333">
        <v>0</v>
      </c>
      <c r="Q136" s="333">
        <v>0</v>
      </c>
      <c r="R136" s="333">
        <v>0.03</v>
      </c>
      <c r="S136" s="333">
        <v>0.02</v>
      </c>
      <c r="T136" s="333">
        <v>0</v>
      </c>
      <c r="U136" s="333">
        <v>0.5</v>
      </c>
      <c r="V136" s="334">
        <v>0</v>
      </c>
    </row>
    <row r="137" spans="1:22" ht="13.5" customHeight="1" x14ac:dyDescent="0.4">
      <c r="A137" s="331"/>
      <c r="B137" s="332"/>
      <c r="C137" s="333" t="s">
        <v>72</v>
      </c>
      <c r="D137" s="333">
        <v>164</v>
      </c>
      <c r="E137" s="333">
        <v>5.4</v>
      </c>
      <c r="F137" s="333">
        <v>9.8000000000000007</v>
      </c>
      <c r="G137" s="333">
        <v>12.5</v>
      </c>
      <c r="H137" s="333">
        <v>354</v>
      </c>
      <c r="I137" s="333">
        <v>156</v>
      </c>
      <c r="J137" s="333">
        <v>13</v>
      </c>
      <c r="K137" s="333">
        <v>12</v>
      </c>
      <c r="L137" s="333">
        <v>62</v>
      </c>
      <c r="M137" s="333">
        <v>0.6</v>
      </c>
      <c r="N137" s="333">
        <v>8</v>
      </c>
      <c r="O137" s="333">
        <v>0.1</v>
      </c>
      <c r="P137" s="333">
        <v>0.3</v>
      </c>
      <c r="Q137" s="333">
        <v>5</v>
      </c>
      <c r="R137" s="333">
        <v>0.03</v>
      </c>
      <c r="S137" s="333">
        <v>0.03</v>
      </c>
      <c r="T137" s="333">
        <v>5</v>
      </c>
      <c r="U137" s="333">
        <v>0.9</v>
      </c>
      <c r="V137" s="334">
        <v>0.9</v>
      </c>
    </row>
    <row r="138" spans="1:22" ht="13.5" customHeight="1" x14ac:dyDescent="0.4">
      <c r="A138" s="331"/>
      <c r="B138" s="332"/>
      <c r="C138" s="333" t="s">
        <v>73</v>
      </c>
      <c r="D138" s="333">
        <v>8</v>
      </c>
      <c r="E138" s="333">
        <v>0.5</v>
      </c>
      <c r="F138" s="333">
        <v>0</v>
      </c>
      <c r="G138" s="333">
        <v>1.4</v>
      </c>
      <c r="H138" s="333">
        <v>137</v>
      </c>
      <c r="I138" s="333">
        <v>113</v>
      </c>
      <c r="J138" s="333">
        <v>38</v>
      </c>
      <c r="K138" s="333">
        <v>5</v>
      </c>
      <c r="L138" s="333">
        <v>13</v>
      </c>
      <c r="M138" s="333">
        <v>0.6</v>
      </c>
      <c r="N138" s="333">
        <v>137</v>
      </c>
      <c r="O138" s="333">
        <v>0</v>
      </c>
      <c r="P138" s="333">
        <v>0.2</v>
      </c>
      <c r="Q138" s="333">
        <v>41</v>
      </c>
      <c r="R138" s="333">
        <v>0.02</v>
      </c>
      <c r="S138" s="333">
        <v>0.03</v>
      </c>
      <c r="T138" s="333">
        <v>8</v>
      </c>
      <c r="U138" s="333">
        <v>0.6</v>
      </c>
      <c r="V138" s="334">
        <v>0.3</v>
      </c>
    </row>
    <row r="139" spans="1:22" ht="13.5" customHeight="1" x14ac:dyDescent="0.4">
      <c r="A139" s="331"/>
      <c r="B139" s="332"/>
      <c r="C139" s="333" t="s">
        <v>74</v>
      </c>
      <c r="D139" s="333">
        <v>4</v>
      </c>
      <c r="E139" s="333">
        <v>0.1</v>
      </c>
      <c r="F139" s="333">
        <v>0</v>
      </c>
      <c r="G139" s="333">
        <v>0.8</v>
      </c>
      <c r="H139" s="333">
        <v>236</v>
      </c>
      <c r="I139" s="333">
        <v>33</v>
      </c>
      <c r="J139" s="333">
        <v>2</v>
      </c>
      <c r="K139" s="333">
        <v>3</v>
      </c>
      <c r="L139" s="333">
        <v>3</v>
      </c>
      <c r="M139" s="333">
        <v>0.1</v>
      </c>
      <c r="N139" s="333">
        <v>0</v>
      </c>
      <c r="O139" s="333">
        <v>0</v>
      </c>
      <c r="P139" s="333">
        <v>0</v>
      </c>
      <c r="Q139" s="333">
        <v>0</v>
      </c>
      <c r="R139" s="333">
        <v>0</v>
      </c>
      <c r="S139" s="333">
        <v>0</v>
      </c>
      <c r="T139" s="333">
        <v>0</v>
      </c>
      <c r="U139" s="333">
        <v>0</v>
      </c>
      <c r="V139" s="334">
        <v>0.6</v>
      </c>
    </row>
    <row r="140" spans="1:22" ht="13.5" customHeight="1" x14ac:dyDescent="0.4">
      <c r="A140" s="331"/>
      <c r="B140" s="332" t="s">
        <v>916</v>
      </c>
      <c r="C140" s="333"/>
      <c r="D140" s="333">
        <f t="shared" ref="D140:V140" si="37">SUM(D136:D139)</f>
        <v>462</v>
      </c>
      <c r="E140" s="333">
        <f t="shared" si="37"/>
        <v>10.299999999999999</v>
      </c>
      <c r="F140" s="333">
        <f t="shared" si="37"/>
        <v>10.3</v>
      </c>
      <c r="G140" s="333">
        <f t="shared" si="37"/>
        <v>77.8</v>
      </c>
      <c r="H140" s="333">
        <f t="shared" si="37"/>
        <v>729</v>
      </c>
      <c r="I140" s="333">
        <f t="shared" si="37"/>
        <v>351</v>
      </c>
      <c r="J140" s="333">
        <f t="shared" si="37"/>
        <v>58</v>
      </c>
      <c r="K140" s="333">
        <f t="shared" si="37"/>
        <v>32</v>
      </c>
      <c r="L140" s="333">
        <f t="shared" si="37"/>
        <v>136</v>
      </c>
      <c r="M140" s="333">
        <f t="shared" si="37"/>
        <v>1.5</v>
      </c>
      <c r="N140" s="333">
        <f t="shared" si="37"/>
        <v>145</v>
      </c>
      <c r="O140" s="333">
        <f t="shared" si="37"/>
        <v>0.1</v>
      </c>
      <c r="P140" s="333">
        <f t="shared" si="37"/>
        <v>0.5</v>
      </c>
      <c r="Q140" s="333">
        <f t="shared" si="37"/>
        <v>46</v>
      </c>
      <c r="R140" s="333">
        <f t="shared" si="37"/>
        <v>0.08</v>
      </c>
      <c r="S140" s="333">
        <f t="shared" si="37"/>
        <v>0.08</v>
      </c>
      <c r="T140" s="333">
        <f t="shared" si="37"/>
        <v>13</v>
      </c>
      <c r="U140" s="333">
        <f t="shared" si="37"/>
        <v>2</v>
      </c>
      <c r="V140" s="334">
        <f t="shared" si="37"/>
        <v>1.7999999999999998</v>
      </c>
    </row>
    <row r="141" spans="1:22" ht="13.5" customHeight="1" x14ac:dyDescent="0.4">
      <c r="A141" s="331"/>
      <c r="B141" s="332" t="s">
        <v>918</v>
      </c>
      <c r="C141" s="333" t="s">
        <v>293</v>
      </c>
      <c r="D141" s="333">
        <v>38</v>
      </c>
      <c r="E141" s="333">
        <v>1.4</v>
      </c>
      <c r="F141" s="333">
        <v>2.1</v>
      </c>
      <c r="G141" s="333">
        <v>3.2</v>
      </c>
      <c r="H141" s="333">
        <v>87</v>
      </c>
      <c r="I141" s="333">
        <v>0</v>
      </c>
      <c r="J141" s="333">
        <v>0</v>
      </c>
      <c r="K141" s="333">
        <v>0</v>
      </c>
      <c r="L141" s="333">
        <v>0</v>
      </c>
      <c r="M141" s="333">
        <v>0</v>
      </c>
      <c r="N141" s="333">
        <v>0</v>
      </c>
      <c r="O141" s="333">
        <v>0</v>
      </c>
      <c r="P141" s="333">
        <v>0</v>
      </c>
      <c r="Q141" s="333">
        <v>0</v>
      </c>
      <c r="R141" s="333">
        <v>0</v>
      </c>
      <c r="S141" s="333">
        <v>0</v>
      </c>
      <c r="T141" s="333">
        <v>0</v>
      </c>
      <c r="U141" s="333">
        <v>0.1</v>
      </c>
      <c r="V141" s="334">
        <v>0.2</v>
      </c>
    </row>
    <row r="142" spans="1:22" ht="13.5" customHeight="1" x14ac:dyDescent="0.4">
      <c r="A142" s="331"/>
      <c r="B142" s="332" t="s">
        <v>916</v>
      </c>
      <c r="C142" s="333"/>
      <c r="D142" s="333">
        <f t="shared" ref="D142:V142" si="38">D140+D141</f>
        <v>500</v>
      </c>
      <c r="E142" s="333">
        <f t="shared" si="38"/>
        <v>11.7</v>
      </c>
      <c r="F142" s="333">
        <f t="shared" si="38"/>
        <v>12.4</v>
      </c>
      <c r="G142" s="333">
        <f t="shared" si="38"/>
        <v>81</v>
      </c>
      <c r="H142" s="333">
        <f t="shared" si="38"/>
        <v>816</v>
      </c>
      <c r="I142" s="333">
        <f t="shared" si="38"/>
        <v>351</v>
      </c>
      <c r="J142" s="333">
        <f t="shared" si="38"/>
        <v>58</v>
      </c>
      <c r="K142" s="333">
        <f t="shared" si="38"/>
        <v>32</v>
      </c>
      <c r="L142" s="333">
        <f t="shared" si="38"/>
        <v>136</v>
      </c>
      <c r="M142" s="333">
        <f t="shared" si="38"/>
        <v>1.5</v>
      </c>
      <c r="N142" s="333">
        <f t="shared" si="38"/>
        <v>145</v>
      </c>
      <c r="O142" s="333">
        <f t="shared" si="38"/>
        <v>0.1</v>
      </c>
      <c r="P142" s="333">
        <f t="shared" si="38"/>
        <v>0.5</v>
      </c>
      <c r="Q142" s="333">
        <f t="shared" si="38"/>
        <v>46</v>
      </c>
      <c r="R142" s="333">
        <f t="shared" si="38"/>
        <v>0.08</v>
      </c>
      <c r="S142" s="333">
        <f t="shared" si="38"/>
        <v>0.08</v>
      </c>
      <c r="T142" s="333">
        <f t="shared" si="38"/>
        <v>13</v>
      </c>
      <c r="U142" s="333">
        <f t="shared" si="38"/>
        <v>2.1</v>
      </c>
      <c r="V142" s="334">
        <f t="shared" si="38"/>
        <v>1.9999999999999998</v>
      </c>
    </row>
    <row r="143" spans="1:22" ht="13.5" customHeight="1" x14ac:dyDescent="0.4">
      <c r="A143" s="331" t="s">
        <v>919</v>
      </c>
      <c r="B143" s="332"/>
      <c r="C143" s="333"/>
      <c r="D143" s="333">
        <f t="shared" ref="D143:V143" si="39">D135+D142</f>
        <v>1024</v>
      </c>
      <c r="E143" s="333">
        <f t="shared" si="39"/>
        <v>26.7</v>
      </c>
      <c r="F143" s="333">
        <f t="shared" si="39"/>
        <v>27</v>
      </c>
      <c r="G143" s="333">
        <f t="shared" si="39"/>
        <v>162.30000000000001</v>
      </c>
      <c r="H143" s="333">
        <f t="shared" si="39"/>
        <v>1697</v>
      </c>
      <c r="I143" s="333">
        <f t="shared" si="39"/>
        <v>1035</v>
      </c>
      <c r="J143" s="333">
        <f t="shared" si="39"/>
        <v>146</v>
      </c>
      <c r="K143" s="333">
        <f t="shared" si="39"/>
        <v>91</v>
      </c>
      <c r="L143" s="333">
        <f t="shared" si="39"/>
        <v>273</v>
      </c>
      <c r="M143" s="333">
        <f t="shared" si="39"/>
        <v>2.7</v>
      </c>
      <c r="N143" s="333">
        <f t="shared" si="39"/>
        <v>519</v>
      </c>
      <c r="O143" s="333">
        <f t="shared" si="39"/>
        <v>0.1</v>
      </c>
      <c r="P143" s="333">
        <f t="shared" si="39"/>
        <v>2</v>
      </c>
      <c r="Q143" s="333">
        <f t="shared" si="39"/>
        <v>125</v>
      </c>
      <c r="R143" s="333">
        <f t="shared" si="39"/>
        <v>0.56000000000000005</v>
      </c>
      <c r="S143" s="333">
        <f t="shared" si="39"/>
        <v>0.21000000000000002</v>
      </c>
      <c r="T143" s="333">
        <f t="shared" si="39"/>
        <v>25</v>
      </c>
      <c r="U143" s="333">
        <f t="shared" si="39"/>
        <v>6.9</v>
      </c>
      <c r="V143" s="334">
        <f t="shared" si="39"/>
        <v>4.0999999999999996</v>
      </c>
    </row>
    <row r="144" spans="1:22" ht="13.5" customHeight="1" x14ac:dyDescent="0.4">
      <c r="A144" s="335">
        <v>45300</v>
      </c>
      <c r="B144" s="332" t="s">
        <v>848</v>
      </c>
      <c r="C144" s="333" t="s">
        <v>915</v>
      </c>
      <c r="D144" s="333">
        <v>286</v>
      </c>
      <c r="E144" s="333">
        <v>4.3</v>
      </c>
      <c r="F144" s="333">
        <v>0.5</v>
      </c>
      <c r="G144" s="333">
        <v>63.1</v>
      </c>
      <c r="H144" s="333">
        <v>2</v>
      </c>
      <c r="I144" s="333">
        <v>49</v>
      </c>
      <c r="J144" s="333">
        <v>5</v>
      </c>
      <c r="K144" s="333">
        <v>12</v>
      </c>
      <c r="L144" s="333">
        <v>58</v>
      </c>
      <c r="M144" s="333">
        <v>0.2</v>
      </c>
      <c r="N144" s="333">
        <v>0</v>
      </c>
      <c r="O144" s="333">
        <v>0</v>
      </c>
      <c r="P144" s="333">
        <v>0</v>
      </c>
      <c r="Q144" s="333">
        <v>0</v>
      </c>
      <c r="R144" s="333">
        <v>0.03</v>
      </c>
      <c r="S144" s="333">
        <v>0.02</v>
      </c>
      <c r="T144" s="333">
        <v>0</v>
      </c>
      <c r="U144" s="333">
        <v>0.5</v>
      </c>
      <c r="V144" s="334">
        <v>0</v>
      </c>
    </row>
    <row r="145" spans="1:22" ht="13.5" customHeight="1" x14ac:dyDescent="0.4">
      <c r="A145" s="331"/>
      <c r="B145" s="332"/>
      <c r="C145" s="333" t="s">
        <v>75</v>
      </c>
      <c r="D145" s="333">
        <v>62</v>
      </c>
      <c r="E145" s="333">
        <v>4.0999999999999996</v>
      </c>
      <c r="F145" s="333">
        <v>2.9</v>
      </c>
      <c r="G145" s="333">
        <v>5.2</v>
      </c>
      <c r="H145" s="333">
        <v>303</v>
      </c>
      <c r="I145" s="333">
        <v>110</v>
      </c>
      <c r="J145" s="333">
        <v>6</v>
      </c>
      <c r="K145" s="333">
        <v>7</v>
      </c>
      <c r="L145" s="333">
        <v>44</v>
      </c>
      <c r="M145" s="333">
        <v>0.2</v>
      </c>
      <c r="N145" s="333">
        <v>5</v>
      </c>
      <c r="O145" s="333">
        <v>0.1</v>
      </c>
      <c r="P145" s="333">
        <v>0.1</v>
      </c>
      <c r="Q145" s="333">
        <v>1</v>
      </c>
      <c r="R145" s="333">
        <v>0.13</v>
      </c>
      <c r="S145" s="333">
        <v>0.05</v>
      </c>
      <c r="T145" s="333">
        <v>7</v>
      </c>
      <c r="U145" s="333">
        <v>0.5</v>
      </c>
      <c r="V145" s="334">
        <v>0.8</v>
      </c>
    </row>
    <row r="146" spans="1:22" ht="13.5" customHeight="1" x14ac:dyDescent="0.4">
      <c r="A146" s="331"/>
      <c r="B146" s="332"/>
      <c r="C146" s="333" t="s">
        <v>76</v>
      </c>
      <c r="D146" s="333">
        <v>37</v>
      </c>
      <c r="E146" s="333">
        <v>1.1000000000000001</v>
      </c>
      <c r="F146" s="333">
        <v>1.7</v>
      </c>
      <c r="G146" s="333">
        <v>4.3</v>
      </c>
      <c r="H146" s="333">
        <v>140</v>
      </c>
      <c r="I146" s="333">
        <v>78</v>
      </c>
      <c r="J146" s="333">
        <v>1</v>
      </c>
      <c r="K146" s="333">
        <v>4</v>
      </c>
      <c r="L146" s="333">
        <v>10</v>
      </c>
      <c r="M146" s="333">
        <v>0.1</v>
      </c>
      <c r="N146" s="333">
        <v>1</v>
      </c>
      <c r="O146" s="333">
        <v>0</v>
      </c>
      <c r="P146" s="333">
        <v>0</v>
      </c>
      <c r="Q146" s="333">
        <v>3</v>
      </c>
      <c r="R146" s="333">
        <v>0.01</v>
      </c>
      <c r="S146" s="333">
        <v>0</v>
      </c>
      <c r="T146" s="333">
        <v>0</v>
      </c>
      <c r="U146" s="333">
        <v>0.3</v>
      </c>
      <c r="V146" s="334">
        <v>0.4</v>
      </c>
    </row>
    <row r="147" spans="1:22" ht="13.5" customHeight="1" x14ac:dyDescent="0.4">
      <c r="A147" s="331"/>
      <c r="B147" s="332"/>
      <c r="C147" s="333" t="s">
        <v>77</v>
      </c>
      <c r="D147" s="333">
        <v>32</v>
      </c>
      <c r="E147" s="333">
        <v>0.5</v>
      </c>
      <c r="F147" s="333">
        <v>1.9</v>
      </c>
      <c r="G147" s="333">
        <v>3.6</v>
      </c>
      <c r="H147" s="333">
        <v>107</v>
      </c>
      <c r="I147" s="333">
        <v>86</v>
      </c>
      <c r="J147" s="333">
        <v>9</v>
      </c>
      <c r="K147" s="333">
        <v>7</v>
      </c>
      <c r="L147" s="333">
        <v>12</v>
      </c>
      <c r="M147" s="333">
        <v>0.1</v>
      </c>
      <c r="N147" s="333">
        <v>0</v>
      </c>
      <c r="O147" s="333">
        <v>0</v>
      </c>
      <c r="P147" s="333">
        <v>0</v>
      </c>
      <c r="Q147" s="333">
        <v>8</v>
      </c>
      <c r="R147" s="333">
        <v>0.02</v>
      </c>
      <c r="S147" s="333">
        <v>0.02</v>
      </c>
      <c r="T147" s="333">
        <v>2</v>
      </c>
      <c r="U147" s="333">
        <v>1</v>
      </c>
      <c r="V147" s="334">
        <v>0.3</v>
      </c>
    </row>
    <row r="148" spans="1:22" ht="13.5" customHeight="1" x14ac:dyDescent="0.4">
      <c r="A148" s="331"/>
      <c r="B148" s="332"/>
      <c r="C148" s="333" t="s">
        <v>78</v>
      </c>
      <c r="D148" s="333">
        <v>3</v>
      </c>
      <c r="E148" s="333">
        <v>0.2</v>
      </c>
      <c r="F148" s="333">
        <v>0</v>
      </c>
      <c r="G148" s="333">
        <v>0.6</v>
      </c>
      <c r="H148" s="333">
        <v>47</v>
      </c>
      <c r="I148" s="333">
        <v>38</v>
      </c>
      <c r="J148" s="333">
        <v>12</v>
      </c>
      <c r="K148" s="333">
        <v>2</v>
      </c>
      <c r="L148" s="333">
        <v>6</v>
      </c>
      <c r="M148" s="333">
        <v>0.2</v>
      </c>
      <c r="N148" s="333">
        <v>40</v>
      </c>
      <c r="O148" s="333">
        <v>0</v>
      </c>
      <c r="P148" s="333">
        <v>0.1</v>
      </c>
      <c r="Q148" s="333">
        <v>10</v>
      </c>
      <c r="R148" s="333">
        <v>0.01</v>
      </c>
      <c r="S148" s="333">
        <v>0.01</v>
      </c>
      <c r="T148" s="333">
        <v>3</v>
      </c>
      <c r="U148" s="333">
        <v>0.2</v>
      </c>
      <c r="V148" s="334">
        <v>0.1</v>
      </c>
    </row>
    <row r="149" spans="1:22" ht="13.5" customHeight="1" x14ac:dyDescent="0.4">
      <c r="A149" s="331"/>
      <c r="B149" s="332" t="s">
        <v>916</v>
      </c>
      <c r="C149" s="333"/>
      <c r="D149" s="333">
        <f t="shared" ref="D149:V149" si="40">SUM(D144:D148)</f>
        <v>420</v>
      </c>
      <c r="E149" s="333">
        <f t="shared" si="40"/>
        <v>10.199999999999998</v>
      </c>
      <c r="F149" s="333">
        <f t="shared" si="40"/>
        <v>7</v>
      </c>
      <c r="G149" s="333">
        <f t="shared" si="40"/>
        <v>76.799999999999983</v>
      </c>
      <c r="H149" s="333">
        <f t="shared" si="40"/>
        <v>599</v>
      </c>
      <c r="I149" s="333">
        <f t="shared" si="40"/>
        <v>361</v>
      </c>
      <c r="J149" s="333">
        <f t="shared" si="40"/>
        <v>33</v>
      </c>
      <c r="K149" s="333">
        <f t="shared" si="40"/>
        <v>32</v>
      </c>
      <c r="L149" s="333">
        <f t="shared" si="40"/>
        <v>130</v>
      </c>
      <c r="M149" s="333">
        <f t="shared" si="40"/>
        <v>0.8</v>
      </c>
      <c r="N149" s="333">
        <f t="shared" si="40"/>
        <v>46</v>
      </c>
      <c r="O149" s="333">
        <f t="shared" si="40"/>
        <v>0.1</v>
      </c>
      <c r="P149" s="333">
        <f t="shared" si="40"/>
        <v>0.2</v>
      </c>
      <c r="Q149" s="333">
        <f t="shared" si="40"/>
        <v>22</v>
      </c>
      <c r="R149" s="333">
        <f t="shared" si="40"/>
        <v>0.2</v>
      </c>
      <c r="S149" s="333">
        <f t="shared" si="40"/>
        <v>0.1</v>
      </c>
      <c r="T149" s="333">
        <f t="shared" si="40"/>
        <v>12</v>
      </c>
      <c r="U149" s="333">
        <f t="shared" si="40"/>
        <v>2.5</v>
      </c>
      <c r="V149" s="334">
        <f t="shared" si="40"/>
        <v>1.6000000000000003</v>
      </c>
    </row>
    <row r="150" spans="1:22" ht="13.5" customHeight="1" x14ac:dyDescent="0.4">
      <c r="A150" s="331"/>
      <c r="B150" s="332" t="s">
        <v>917</v>
      </c>
      <c r="C150" s="333" t="s">
        <v>294</v>
      </c>
      <c r="D150" s="333">
        <v>23</v>
      </c>
      <c r="E150" s="333">
        <v>0.7</v>
      </c>
      <c r="F150" s="333">
        <v>0.2</v>
      </c>
      <c r="G150" s="333">
        <v>5</v>
      </c>
      <c r="H150" s="333">
        <v>103</v>
      </c>
      <c r="I150" s="333">
        <v>124</v>
      </c>
      <c r="J150" s="333">
        <v>6</v>
      </c>
      <c r="K150" s="333">
        <v>5</v>
      </c>
      <c r="L150" s="333">
        <v>22</v>
      </c>
      <c r="M150" s="333">
        <v>0.2</v>
      </c>
      <c r="N150" s="333">
        <v>0</v>
      </c>
      <c r="O150" s="333">
        <v>0</v>
      </c>
      <c r="P150" s="333">
        <v>0.2</v>
      </c>
      <c r="Q150" s="333">
        <v>0</v>
      </c>
      <c r="R150" s="333">
        <v>0.24</v>
      </c>
      <c r="S150" s="333">
        <v>0</v>
      </c>
      <c r="T150" s="333">
        <v>13</v>
      </c>
      <c r="U150" s="333">
        <v>0.5</v>
      </c>
      <c r="V150" s="334">
        <v>0.3</v>
      </c>
    </row>
    <row r="151" spans="1:22" ht="13.5" customHeight="1" x14ac:dyDescent="0.4">
      <c r="A151" s="331"/>
      <c r="B151" s="332" t="s">
        <v>916</v>
      </c>
      <c r="C151" s="333"/>
      <c r="D151" s="333">
        <f t="shared" ref="D151:V151" si="41">D149+D150</f>
        <v>443</v>
      </c>
      <c r="E151" s="333">
        <f t="shared" si="41"/>
        <v>10.899999999999997</v>
      </c>
      <c r="F151" s="333">
        <f t="shared" si="41"/>
        <v>7.2</v>
      </c>
      <c r="G151" s="333">
        <f t="shared" si="41"/>
        <v>81.799999999999983</v>
      </c>
      <c r="H151" s="333">
        <f t="shared" si="41"/>
        <v>702</v>
      </c>
      <c r="I151" s="333">
        <f t="shared" si="41"/>
        <v>485</v>
      </c>
      <c r="J151" s="333">
        <f t="shared" si="41"/>
        <v>39</v>
      </c>
      <c r="K151" s="333">
        <f t="shared" si="41"/>
        <v>37</v>
      </c>
      <c r="L151" s="333">
        <f t="shared" si="41"/>
        <v>152</v>
      </c>
      <c r="M151" s="333">
        <f t="shared" si="41"/>
        <v>1</v>
      </c>
      <c r="N151" s="333">
        <f t="shared" si="41"/>
        <v>46</v>
      </c>
      <c r="O151" s="333">
        <f t="shared" si="41"/>
        <v>0.1</v>
      </c>
      <c r="P151" s="333">
        <f t="shared" si="41"/>
        <v>0.4</v>
      </c>
      <c r="Q151" s="333">
        <f t="shared" si="41"/>
        <v>22</v>
      </c>
      <c r="R151" s="333">
        <f t="shared" si="41"/>
        <v>0.44</v>
      </c>
      <c r="S151" s="333">
        <f t="shared" si="41"/>
        <v>0.1</v>
      </c>
      <c r="T151" s="333">
        <f t="shared" si="41"/>
        <v>25</v>
      </c>
      <c r="U151" s="333">
        <f t="shared" si="41"/>
        <v>3</v>
      </c>
      <c r="V151" s="334">
        <f t="shared" si="41"/>
        <v>1.9000000000000004</v>
      </c>
    </row>
    <row r="152" spans="1:22" ht="13.5" customHeight="1" x14ac:dyDescent="0.4">
      <c r="A152" s="331"/>
      <c r="B152" s="332" t="s">
        <v>858</v>
      </c>
      <c r="C152" s="333" t="s">
        <v>915</v>
      </c>
      <c r="D152" s="333">
        <v>286</v>
      </c>
      <c r="E152" s="333">
        <v>4.3</v>
      </c>
      <c r="F152" s="333">
        <v>0.5</v>
      </c>
      <c r="G152" s="333">
        <v>63.1</v>
      </c>
      <c r="H152" s="333">
        <v>2</v>
      </c>
      <c r="I152" s="333">
        <v>49</v>
      </c>
      <c r="J152" s="333">
        <v>5</v>
      </c>
      <c r="K152" s="333">
        <v>12</v>
      </c>
      <c r="L152" s="333">
        <v>58</v>
      </c>
      <c r="M152" s="333">
        <v>0.2</v>
      </c>
      <c r="N152" s="333">
        <v>0</v>
      </c>
      <c r="O152" s="333">
        <v>0</v>
      </c>
      <c r="P152" s="333">
        <v>0</v>
      </c>
      <c r="Q152" s="333">
        <v>0</v>
      </c>
      <c r="R152" s="333">
        <v>0.03</v>
      </c>
      <c r="S152" s="333">
        <v>0.02</v>
      </c>
      <c r="T152" s="333">
        <v>0</v>
      </c>
      <c r="U152" s="333">
        <v>0.5</v>
      </c>
      <c r="V152" s="334">
        <v>0</v>
      </c>
    </row>
    <row r="153" spans="1:22" ht="13.5" customHeight="1" x14ac:dyDescent="0.4">
      <c r="A153" s="331"/>
      <c r="B153" s="332"/>
      <c r="C153" s="333" t="s">
        <v>79</v>
      </c>
      <c r="D153" s="333">
        <v>86</v>
      </c>
      <c r="E153" s="333">
        <v>4.3</v>
      </c>
      <c r="F153" s="333">
        <v>2.8</v>
      </c>
      <c r="G153" s="333">
        <v>10.3</v>
      </c>
      <c r="H153" s="333">
        <v>263</v>
      </c>
      <c r="I153" s="333">
        <v>94</v>
      </c>
      <c r="J153" s="333">
        <v>13</v>
      </c>
      <c r="K153" s="333">
        <v>11</v>
      </c>
      <c r="L153" s="333">
        <v>63</v>
      </c>
      <c r="M153" s="333">
        <v>0.2</v>
      </c>
      <c r="N153" s="333">
        <v>4</v>
      </c>
      <c r="O153" s="333">
        <v>0</v>
      </c>
      <c r="P153" s="333">
        <v>0.7</v>
      </c>
      <c r="Q153" s="333">
        <v>1</v>
      </c>
      <c r="R153" s="333">
        <v>0.02</v>
      </c>
      <c r="S153" s="333">
        <v>0.01</v>
      </c>
      <c r="T153" s="333">
        <v>4</v>
      </c>
      <c r="U153" s="333">
        <v>0.4</v>
      </c>
      <c r="V153" s="334">
        <v>0.7</v>
      </c>
    </row>
    <row r="154" spans="1:22" ht="13.5" customHeight="1" x14ac:dyDescent="0.4">
      <c r="A154" s="331"/>
      <c r="B154" s="332"/>
      <c r="C154" s="333" t="s">
        <v>80</v>
      </c>
      <c r="D154" s="333">
        <v>86</v>
      </c>
      <c r="E154" s="333">
        <v>3.8</v>
      </c>
      <c r="F154" s="333">
        <v>5.6</v>
      </c>
      <c r="G154" s="333">
        <v>4.3</v>
      </c>
      <c r="H154" s="333">
        <v>314</v>
      </c>
      <c r="I154" s="333">
        <v>65</v>
      </c>
      <c r="J154" s="333">
        <v>9</v>
      </c>
      <c r="K154" s="333">
        <v>10</v>
      </c>
      <c r="L154" s="333">
        <v>46</v>
      </c>
      <c r="M154" s="333">
        <v>0.6</v>
      </c>
      <c r="N154" s="333">
        <v>20</v>
      </c>
      <c r="O154" s="333">
        <v>0</v>
      </c>
      <c r="P154" s="333">
        <v>1</v>
      </c>
      <c r="Q154" s="333">
        <v>7</v>
      </c>
      <c r="R154" s="333">
        <v>0.01</v>
      </c>
      <c r="S154" s="333">
        <v>0.01</v>
      </c>
      <c r="T154" s="333">
        <v>0</v>
      </c>
      <c r="U154" s="333">
        <v>0.8</v>
      </c>
      <c r="V154" s="334">
        <v>0.8</v>
      </c>
    </row>
    <row r="155" spans="1:22" ht="13.5" customHeight="1" x14ac:dyDescent="0.4">
      <c r="A155" s="331"/>
      <c r="B155" s="332"/>
      <c r="C155" s="333" t="s">
        <v>81</v>
      </c>
      <c r="D155" s="333">
        <v>40</v>
      </c>
      <c r="E155" s="333">
        <v>0.9</v>
      </c>
      <c r="F155" s="333">
        <v>1.5</v>
      </c>
      <c r="G155" s="333">
        <v>5.9</v>
      </c>
      <c r="H155" s="333">
        <v>207</v>
      </c>
      <c r="I155" s="333">
        <v>107</v>
      </c>
      <c r="J155" s="333">
        <v>7</v>
      </c>
      <c r="K155" s="333">
        <v>7</v>
      </c>
      <c r="L155" s="333">
        <v>18</v>
      </c>
      <c r="M155" s="333">
        <v>0.2</v>
      </c>
      <c r="N155" s="333">
        <v>0</v>
      </c>
      <c r="O155" s="333">
        <v>0</v>
      </c>
      <c r="P155" s="333">
        <v>0.2</v>
      </c>
      <c r="Q155" s="333">
        <v>0</v>
      </c>
      <c r="R155" s="333">
        <v>0.02</v>
      </c>
      <c r="S155" s="333">
        <v>0</v>
      </c>
      <c r="T155" s="333">
        <v>2</v>
      </c>
      <c r="U155" s="333">
        <v>0.7</v>
      </c>
      <c r="V155" s="334">
        <v>0.5</v>
      </c>
    </row>
    <row r="156" spans="1:22" ht="13.5" customHeight="1" x14ac:dyDescent="0.4">
      <c r="A156" s="331"/>
      <c r="B156" s="332"/>
      <c r="C156" s="333" t="s">
        <v>82</v>
      </c>
      <c r="D156" s="333">
        <v>10</v>
      </c>
      <c r="E156" s="333">
        <v>0.5</v>
      </c>
      <c r="F156" s="333">
        <v>0</v>
      </c>
      <c r="G156" s="333">
        <v>2</v>
      </c>
      <c r="H156" s="333">
        <v>77</v>
      </c>
      <c r="I156" s="333">
        <v>10</v>
      </c>
      <c r="J156" s="333">
        <v>13</v>
      </c>
      <c r="K156" s="333">
        <v>0</v>
      </c>
      <c r="L156" s="333">
        <v>5</v>
      </c>
      <c r="M156" s="333">
        <v>0</v>
      </c>
      <c r="N156" s="333">
        <v>48</v>
      </c>
      <c r="O156" s="333">
        <v>0</v>
      </c>
      <c r="P156" s="333">
        <v>0</v>
      </c>
      <c r="Q156" s="333">
        <v>0</v>
      </c>
      <c r="R156" s="333">
        <v>0</v>
      </c>
      <c r="S156" s="333">
        <v>0</v>
      </c>
      <c r="T156" s="333">
        <v>0</v>
      </c>
      <c r="U156" s="333">
        <v>0.3</v>
      </c>
      <c r="V156" s="334">
        <v>0.2</v>
      </c>
    </row>
    <row r="157" spans="1:22" ht="13.5" customHeight="1" x14ac:dyDescent="0.4">
      <c r="A157" s="331"/>
      <c r="B157" s="332" t="s">
        <v>916</v>
      </c>
      <c r="C157" s="333"/>
      <c r="D157" s="333">
        <f t="shared" ref="D157:V157" si="42">SUM(D152:D156)</f>
        <v>508</v>
      </c>
      <c r="E157" s="333">
        <f t="shared" si="42"/>
        <v>13.799999999999999</v>
      </c>
      <c r="F157" s="333">
        <f t="shared" si="42"/>
        <v>10.399999999999999</v>
      </c>
      <c r="G157" s="333">
        <f t="shared" si="42"/>
        <v>85.600000000000009</v>
      </c>
      <c r="H157" s="333">
        <f t="shared" si="42"/>
        <v>863</v>
      </c>
      <c r="I157" s="333">
        <f t="shared" si="42"/>
        <v>325</v>
      </c>
      <c r="J157" s="333">
        <f t="shared" si="42"/>
        <v>47</v>
      </c>
      <c r="K157" s="333">
        <f t="shared" si="42"/>
        <v>40</v>
      </c>
      <c r="L157" s="333">
        <f t="shared" si="42"/>
        <v>190</v>
      </c>
      <c r="M157" s="333">
        <f t="shared" si="42"/>
        <v>1.2</v>
      </c>
      <c r="N157" s="333">
        <f t="shared" si="42"/>
        <v>72</v>
      </c>
      <c r="O157" s="333">
        <f t="shared" si="42"/>
        <v>0</v>
      </c>
      <c r="P157" s="333">
        <f t="shared" si="42"/>
        <v>1.9</v>
      </c>
      <c r="Q157" s="333">
        <f t="shared" si="42"/>
        <v>8</v>
      </c>
      <c r="R157" s="333">
        <f t="shared" si="42"/>
        <v>0.08</v>
      </c>
      <c r="S157" s="333">
        <f t="shared" si="42"/>
        <v>0.04</v>
      </c>
      <c r="T157" s="333">
        <f t="shared" si="42"/>
        <v>6</v>
      </c>
      <c r="U157" s="333">
        <f t="shared" si="42"/>
        <v>2.7</v>
      </c>
      <c r="V157" s="334">
        <f t="shared" si="42"/>
        <v>2.2000000000000002</v>
      </c>
    </row>
    <row r="158" spans="1:22" ht="13.5" customHeight="1" x14ac:dyDescent="0.4">
      <c r="A158" s="331"/>
      <c r="B158" s="332" t="s">
        <v>918</v>
      </c>
      <c r="C158" s="333" t="s">
        <v>265</v>
      </c>
      <c r="D158" s="333">
        <v>35</v>
      </c>
      <c r="E158" s="333">
        <v>0.7</v>
      </c>
      <c r="F158" s="333">
        <v>1</v>
      </c>
      <c r="G158" s="333">
        <v>5.9</v>
      </c>
      <c r="H158" s="333">
        <v>221</v>
      </c>
      <c r="I158" s="333">
        <v>20</v>
      </c>
      <c r="J158" s="333">
        <v>8</v>
      </c>
      <c r="K158" s="333">
        <v>4</v>
      </c>
      <c r="L158" s="333">
        <v>9</v>
      </c>
      <c r="M158" s="333">
        <v>0.2</v>
      </c>
      <c r="N158" s="333">
        <v>5</v>
      </c>
      <c r="O158" s="333">
        <v>0.2</v>
      </c>
      <c r="P158" s="333">
        <v>0.1</v>
      </c>
      <c r="Q158" s="333">
        <v>0</v>
      </c>
      <c r="R158" s="333">
        <v>0.01</v>
      </c>
      <c r="S158" s="333">
        <v>0.01</v>
      </c>
      <c r="T158" s="333">
        <v>1</v>
      </c>
      <c r="U158" s="333">
        <v>0.4</v>
      </c>
      <c r="V158" s="334">
        <v>0.6</v>
      </c>
    </row>
    <row r="159" spans="1:22" ht="13.5" customHeight="1" x14ac:dyDescent="0.4">
      <c r="A159" s="331"/>
      <c r="B159" s="332" t="s">
        <v>916</v>
      </c>
      <c r="C159" s="333"/>
      <c r="D159" s="333">
        <f t="shared" ref="D159:V159" si="43">D157+D158</f>
        <v>543</v>
      </c>
      <c r="E159" s="333">
        <f t="shared" si="43"/>
        <v>14.499999999999998</v>
      </c>
      <c r="F159" s="333">
        <f t="shared" si="43"/>
        <v>11.399999999999999</v>
      </c>
      <c r="G159" s="333">
        <f t="shared" si="43"/>
        <v>91.500000000000014</v>
      </c>
      <c r="H159" s="333">
        <f t="shared" si="43"/>
        <v>1084</v>
      </c>
      <c r="I159" s="333">
        <f t="shared" si="43"/>
        <v>345</v>
      </c>
      <c r="J159" s="333">
        <f t="shared" si="43"/>
        <v>55</v>
      </c>
      <c r="K159" s="333">
        <f t="shared" si="43"/>
        <v>44</v>
      </c>
      <c r="L159" s="333">
        <f t="shared" si="43"/>
        <v>199</v>
      </c>
      <c r="M159" s="333">
        <f t="shared" si="43"/>
        <v>1.4</v>
      </c>
      <c r="N159" s="333">
        <f t="shared" si="43"/>
        <v>77</v>
      </c>
      <c r="O159" s="333">
        <f t="shared" si="43"/>
        <v>0.2</v>
      </c>
      <c r="P159" s="333">
        <f t="shared" si="43"/>
        <v>2</v>
      </c>
      <c r="Q159" s="333">
        <f t="shared" si="43"/>
        <v>8</v>
      </c>
      <c r="R159" s="333">
        <f t="shared" si="43"/>
        <v>0.09</v>
      </c>
      <c r="S159" s="333">
        <f t="shared" si="43"/>
        <v>0.05</v>
      </c>
      <c r="T159" s="333">
        <f t="shared" si="43"/>
        <v>7</v>
      </c>
      <c r="U159" s="333">
        <f t="shared" si="43"/>
        <v>3.1</v>
      </c>
      <c r="V159" s="334">
        <f t="shared" si="43"/>
        <v>2.8000000000000003</v>
      </c>
    </row>
    <row r="160" spans="1:22" ht="13.5" customHeight="1" x14ac:dyDescent="0.4">
      <c r="A160" s="331" t="s">
        <v>919</v>
      </c>
      <c r="B160" s="332"/>
      <c r="C160" s="333"/>
      <c r="D160" s="333">
        <f t="shared" ref="D160:V160" si="44">D151+D159</f>
        <v>986</v>
      </c>
      <c r="E160" s="333">
        <f t="shared" si="44"/>
        <v>25.399999999999995</v>
      </c>
      <c r="F160" s="333">
        <f t="shared" si="44"/>
        <v>18.599999999999998</v>
      </c>
      <c r="G160" s="333">
        <f t="shared" si="44"/>
        <v>173.3</v>
      </c>
      <c r="H160" s="333">
        <f t="shared" si="44"/>
        <v>1786</v>
      </c>
      <c r="I160" s="333">
        <f t="shared" si="44"/>
        <v>830</v>
      </c>
      <c r="J160" s="333">
        <f t="shared" si="44"/>
        <v>94</v>
      </c>
      <c r="K160" s="333">
        <f t="shared" si="44"/>
        <v>81</v>
      </c>
      <c r="L160" s="333">
        <f t="shared" si="44"/>
        <v>351</v>
      </c>
      <c r="M160" s="333">
        <f t="shared" si="44"/>
        <v>2.4</v>
      </c>
      <c r="N160" s="333">
        <f t="shared" si="44"/>
        <v>123</v>
      </c>
      <c r="O160" s="333">
        <f t="shared" si="44"/>
        <v>0.30000000000000004</v>
      </c>
      <c r="P160" s="333">
        <f t="shared" si="44"/>
        <v>2.4</v>
      </c>
      <c r="Q160" s="333">
        <f t="shared" si="44"/>
        <v>30</v>
      </c>
      <c r="R160" s="333">
        <f t="shared" si="44"/>
        <v>0.53</v>
      </c>
      <c r="S160" s="333">
        <f t="shared" si="44"/>
        <v>0.15000000000000002</v>
      </c>
      <c r="T160" s="333">
        <f t="shared" si="44"/>
        <v>32</v>
      </c>
      <c r="U160" s="333">
        <f t="shared" si="44"/>
        <v>6.1</v>
      </c>
      <c r="V160" s="334">
        <f t="shared" si="44"/>
        <v>4.7000000000000011</v>
      </c>
    </row>
    <row r="161" spans="1:22" ht="13.5" customHeight="1" x14ac:dyDescent="0.4">
      <c r="A161" s="335">
        <v>45301</v>
      </c>
      <c r="B161" s="332" t="s">
        <v>848</v>
      </c>
      <c r="C161" s="333" t="s">
        <v>915</v>
      </c>
      <c r="D161" s="333">
        <v>286</v>
      </c>
      <c r="E161" s="333">
        <v>4.3</v>
      </c>
      <c r="F161" s="333">
        <v>0.5</v>
      </c>
      <c r="G161" s="333">
        <v>63.1</v>
      </c>
      <c r="H161" s="333">
        <v>2</v>
      </c>
      <c r="I161" s="333">
        <v>49</v>
      </c>
      <c r="J161" s="333">
        <v>5</v>
      </c>
      <c r="K161" s="333">
        <v>12</v>
      </c>
      <c r="L161" s="333">
        <v>58</v>
      </c>
      <c r="M161" s="333">
        <v>0.2</v>
      </c>
      <c r="N161" s="333">
        <v>0</v>
      </c>
      <c r="O161" s="333">
        <v>0</v>
      </c>
      <c r="P161" s="333">
        <v>0</v>
      </c>
      <c r="Q161" s="333">
        <v>0</v>
      </c>
      <c r="R161" s="333">
        <v>0.03</v>
      </c>
      <c r="S161" s="333">
        <v>0.02</v>
      </c>
      <c r="T161" s="333">
        <v>0</v>
      </c>
      <c r="U161" s="333">
        <v>0.5</v>
      </c>
      <c r="V161" s="334">
        <v>0</v>
      </c>
    </row>
    <row r="162" spans="1:22" ht="13.5" customHeight="1" x14ac:dyDescent="0.4">
      <c r="A162" s="331"/>
      <c r="B162" s="332"/>
      <c r="C162" s="333" t="s">
        <v>83</v>
      </c>
      <c r="D162" s="333">
        <v>74</v>
      </c>
      <c r="E162" s="333">
        <v>4.4000000000000004</v>
      </c>
      <c r="F162" s="333">
        <v>5.2</v>
      </c>
      <c r="G162" s="333">
        <v>2.6</v>
      </c>
      <c r="H162" s="333">
        <v>317</v>
      </c>
      <c r="I162" s="333">
        <v>76</v>
      </c>
      <c r="J162" s="333">
        <v>11</v>
      </c>
      <c r="K162" s="333">
        <v>6</v>
      </c>
      <c r="L162" s="333">
        <v>13</v>
      </c>
      <c r="M162" s="333">
        <v>0.1</v>
      </c>
      <c r="N162" s="333">
        <v>163</v>
      </c>
      <c r="O162" s="333">
        <v>0</v>
      </c>
      <c r="P162" s="333">
        <v>0.1</v>
      </c>
      <c r="Q162" s="333">
        <v>13</v>
      </c>
      <c r="R162" s="333">
        <v>0.01</v>
      </c>
      <c r="S162" s="333">
        <v>0.02</v>
      </c>
      <c r="T162" s="333">
        <v>7</v>
      </c>
      <c r="U162" s="333">
        <v>0.6</v>
      </c>
      <c r="V162" s="334">
        <v>0.8</v>
      </c>
    </row>
    <row r="163" spans="1:22" ht="13.5" customHeight="1" x14ac:dyDescent="0.4">
      <c r="A163" s="331"/>
      <c r="B163" s="332"/>
      <c r="C163" s="333" t="s">
        <v>84</v>
      </c>
      <c r="D163" s="333">
        <v>15</v>
      </c>
      <c r="E163" s="333">
        <v>0.8</v>
      </c>
      <c r="F163" s="333">
        <v>0.8</v>
      </c>
      <c r="G163" s="333">
        <v>1.4</v>
      </c>
      <c r="H163" s="333">
        <v>103</v>
      </c>
      <c r="I163" s="333">
        <v>133</v>
      </c>
      <c r="J163" s="333">
        <v>49</v>
      </c>
      <c r="K163" s="333">
        <v>6</v>
      </c>
      <c r="L163" s="333">
        <v>18</v>
      </c>
      <c r="M163" s="333">
        <v>0.8</v>
      </c>
      <c r="N163" s="333">
        <v>127</v>
      </c>
      <c r="O163" s="333">
        <v>0</v>
      </c>
      <c r="P163" s="333">
        <v>0.2</v>
      </c>
      <c r="Q163" s="333">
        <v>52</v>
      </c>
      <c r="R163" s="333">
        <v>0.03</v>
      </c>
      <c r="S163" s="333">
        <v>0.04</v>
      </c>
      <c r="T163" s="333">
        <v>10</v>
      </c>
      <c r="U163" s="333">
        <v>0.5</v>
      </c>
      <c r="V163" s="334">
        <v>0.3</v>
      </c>
    </row>
    <row r="164" spans="1:22" ht="13.5" customHeight="1" x14ac:dyDescent="0.4">
      <c r="A164" s="331"/>
      <c r="B164" s="332"/>
      <c r="C164" s="333" t="s">
        <v>85</v>
      </c>
      <c r="D164" s="333">
        <v>50</v>
      </c>
      <c r="E164" s="333">
        <v>2.5</v>
      </c>
      <c r="F164" s="333">
        <v>1.8</v>
      </c>
      <c r="G164" s="333">
        <v>5.5</v>
      </c>
      <c r="H164" s="333">
        <v>159</v>
      </c>
      <c r="I164" s="333">
        <v>114</v>
      </c>
      <c r="J164" s="333">
        <v>13</v>
      </c>
      <c r="K164" s="333">
        <v>7</v>
      </c>
      <c r="L164" s="333">
        <v>26</v>
      </c>
      <c r="M164" s="333">
        <v>0.2</v>
      </c>
      <c r="N164" s="333">
        <v>71</v>
      </c>
      <c r="O164" s="333">
        <v>0</v>
      </c>
      <c r="P164" s="333">
        <v>0.1</v>
      </c>
      <c r="Q164" s="333">
        <v>0</v>
      </c>
      <c r="R164" s="333">
        <v>0.09</v>
      </c>
      <c r="S164" s="333">
        <v>0.03</v>
      </c>
      <c r="T164" s="333">
        <v>4</v>
      </c>
      <c r="U164" s="333">
        <v>0.5</v>
      </c>
      <c r="V164" s="334">
        <v>0.4</v>
      </c>
    </row>
    <row r="165" spans="1:22" ht="13.5" customHeight="1" x14ac:dyDescent="0.4">
      <c r="A165" s="331"/>
      <c r="B165" s="332"/>
      <c r="C165" s="333" t="s">
        <v>86</v>
      </c>
      <c r="D165" s="333">
        <v>5</v>
      </c>
      <c r="E165" s="333">
        <v>0.4</v>
      </c>
      <c r="F165" s="333">
        <v>0</v>
      </c>
      <c r="G165" s="333">
        <v>0.8</v>
      </c>
      <c r="H165" s="333">
        <v>87</v>
      </c>
      <c r="I165" s="333">
        <v>30</v>
      </c>
      <c r="J165" s="333">
        <v>4</v>
      </c>
      <c r="K165" s="333">
        <v>3</v>
      </c>
      <c r="L165" s="333">
        <v>8</v>
      </c>
      <c r="M165" s="333">
        <v>0.1</v>
      </c>
      <c r="N165" s="333">
        <v>10</v>
      </c>
      <c r="O165" s="333">
        <v>0.4</v>
      </c>
      <c r="P165" s="333">
        <v>0.1</v>
      </c>
      <c r="Q165" s="333">
        <v>3</v>
      </c>
      <c r="R165" s="333">
        <v>0.01</v>
      </c>
      <c r="S165" s="333">
        <v>0.01</v>
      </c>
      <c r="T165" s="333">
        <v>10</v>
      </c>
      <c r="U165" s="333">
        <v>0.3</v>
      </c>
      <c r="V165" s="334">
        <v>0.2</v>
      </c>
    </row>
    <row r="166" spans="1:22" ht="13.5" customHeight="1" x14ac:dyDescent="0.4">
      <c r="A166" s="331"/>
      <c r="B166" s="332" t="s">
        <v>916</v>
      </c>
      <c r="C166" s="333"/>
      <c r="D166" s="333">
        <f t="shared" ref="D166:V166" si="45">SUM(D161:D165)</f>
        <v>430</v>
      </c>
      <c r="E166" s="333">
        <f t="shared" si="45"/>
        <v>12.4</v>
      </c>
      <c r="F166" s="333">
        <f t="shared" si="45"/>
        <v>8.3000000000000007</v>
      </c>
      <c r="G166" s="333">
        <f t="shared" si="45"/>
        <v>73.400000000000006</v>
      </c>
      <c r="H166" s="333">
        <f t="shared" si="45"/>
        <v>668</v>
      </c>
      <c r="I166" s="333">
        <f t="shared" si="45"/>
        <v>402</v>
      </c>
      <c r="J166" s="333">
        <f t="shared" si="45"/>
        <v>82</v>
      </c>
      <c r="K166" s="333">
        <f t="shared" si="45"/>
        <v>34</v>
      </c>
      <c r="L166" s="333">
        <f t="shared" si="45"/>
        <v>123</v>
      </c>
      <c r="M166" s="333">
        <f t="shared" si="45"/>
        <v>1.4000000000000001</v>
      </c>
      <c r="N166" s="333">
        <f t="shared" si="45"/>
        <v>371</v>
      </c>
      <c r="O166" s="333">
        <f t="shared" si="45"/>
        <v>0.4</v>
      </c>
      <c r="P166" s="333">
        <f t="shared" si="45"/>
        <v>0.5</v>
      </c>
      <c r="Q166" s="333">
        <f t="shared" si="45"/>
        <v>68</v>
      </c>
      <c r="R166" s="333">
        <f t="shared" si="45"/>
        <v>0.17</v>
      </c>
      <c r="S166" s="333">
        <f t="shared" si="45"/>
        <v>0.12</v>
      </c>
      <c r="T166" s="333">
        <f t="shared" si="45"/>
        <v>31</v>
      </c>
      <c r="U166" s="333">
        <f t="shared" si="45"/>
        <v>2.4</v>
      </c>
      <c r="V166" s="334">
        <f t="shared" si="45"/>
        <v>1.7</v>
      </c>
    </row>
    <row r="167" spans="1:22" ht="13.5" customHeight="1" x14ac:dyDescent="0.4">
      <c r="A167" s="331"/>
      <c r="B167" s="332" t="s">
        <v>917</v>
      </c>
      <c r="C167" s="333" t="s">
        <v>295</v>
      </c>
      <c r="D167" s="333">
        <v>48</v>
      </c>
      <c r="E167" s="333">
        <v>2</v>
      </c>
      <c r="F167" s="333">
        <v>1.9</v>
      </c>
      <c r="G167" s="333">
        <v>7.6</v>
      </c>
      <c r="H167" s="333">
        <v>376</v>
      </c>
      <c r="I167" s="333">
        <v>281</v>
      </c>
      <c r="J167" s="333">
        <v>33</v>
      </c>
      <c r="K167" s="333">
        <v>24</v>
      </c>
      <c r="L167" s="333">
        <v>14</v>
      </c>
      <c r="M167" s="333">
        <v>0.3</v>
      </c>
      <c r="N167" s="333">
        <v>0</v>
      </c>
      <c r="O167" s="333">
        <v>0</v>
      </c>
      <c r="P167" s="333">
        <v>0.2</v>
      </c>
      <c r="Q167" s="333">
        <v>4</v>
      </c>
      <c r="R167" s="333">
        <v>0.01</v>
      </c>
      <c r="S167" s="333">
        <v>0.02</v>
      </c>
      <c r="T167" s="333">
        <v>0</v>
      </c>
      <c r="U167" s="333">
        <v>1.5</v>
      </c>
      <c r="V167" s="334">
        <v>1</v>
      </c>
    </row>
    <row r="168" spans="1:22" ht="13.5" customHeight="1" x14ac:dyDescent="0.4">
      <c r="A168" s="331"/>
      <c r="B168" s="332" t="s">
        <v>916</v>
      </c>
      <c r="C168" s="333"/>
      <c r="D168" s="333">
        <f t="shared" ref="D168:V168" si="46">D166+D167</f>
        <v>478</v>
      </c>
      <c r="E168" s="333">
        <f t="shared" si="46"/>
        <v>14.4</v>
      </c>
      <c r="F168" s="333">
        <f t="shared" si="46"/>
        <v>10.200000000000001</v>
      </c>
      <c r="G168" s="333">
        <f t="shared" si="46"/>
        <v>81</v>
      </c>
      <c r="H168" s="333">
        <f t="shared" si="46"/>
        <v>1044</v>
      </c>
      <c r="I168" s="333">
        <f t="shared" si="46"/>
        <v>683</v>
      </c>
      <c r="J168" s="333">
        <f t="shared" si="46"/>
        <v>115</v>
      </c>
      <c r="K168" s="333">
        <f t="shared" si="46"/>
        <v>58</v>
      </c>
      <c r="L168" s="333">
        <f t="shared" si="46"/>
        <v>137</v>
      </c>
      <c r="M168" s="333">
        <f t="shared" si="46"/>
        <v>1.7000000000000002</v>
      </c>
      <c r="N168" s="333">
        <f t="shared" si="46"/>
        <v>371</v>
      </c>
      <c r="O168" s="333">
        <f t="shared" si="46"/>
        <v>0.4</v>
      </c>
      <c r="P168" s="333">
        <f t="shared" si="46"/>
        <v>0.7</v>
      </c>
      <c r="Q168" s="333">
        <f t="shared" si="46"/>
        <v>72</v>
      </c>
      <c r="R168" s="333">
        <f t="shared" si="46"/>
        <v>0.18000000000000002</v>
      </c>
      <c r="S168" s="333">
        <f t="shared" si="46"/>
        <v>0.13999999999999999</v>
      </c>
      <c r="T168" s="333">
        <f t="shared" si="46"/>
        <v>31</v>
      </c>
      <c r="U168" s="333">
        <f t="shared" si="46"/>
        <v>3.9</v>
      </c>
      <c r="V168" s="334">
        <f t="shared" si="46"/>
        <v>2.7</v>
      </c>
    </row>
    <row r="169" spans="1:22" ht="13.5" customHeight="1" x14ac:dyDescent="0.4">
      <c r="A169" s="331"/>
      <c r="B169" s="332" t="s">
        <v>858</v>
      </c>
      <c r="C169" s="333" t="s">
        <v>915</v>
      </c>
      <c r="D169" s="333">
        <v>286</v>
      </c>
      <c r="E169" s="333">
        <v>4.3</v>
      </c>
      <c r="F169" s="333">
        <v>0.5</v>
      </c>
      <c r="G169" s="333">
        <v>63.1</v>
      </c>
      <c r="H169" s="333">
        <v>2</v>
      </c>
      <c r="I169" s="333">
        <v>49</v>
      </c>
      <c r="J169" s="333">
        <v>5</v>
      </c>
      <c r="K169" s="333">
        <v>12</v>
      </c>
      <c r="L169" s="333">
        <v>58</v>
      </c>
      <c r="M169" s="333">
        <v>0.2</v>
      </c>
      <c r="N169" s="333">
        <v>0</v>
      </c>
      <c r="O169" s="333">
        <v>0</v>
      </c>
      <c r="P169" s="333">
        <v>0</v>
      </c>
      <c r="Q169" s="333">
        <v>0</v>
      </c>
      <c r="R169" s="333">
        <v>0.03</v>
      </c>
      <c r="S169" s="333">
        <v>0.02</v>
      </c>
      <c r="T169" s="333">
        <v>0</v>
      </c>
      <c r="U169" s="333">
        <v>0.5</v>
      </c>
      <c r="V169" s="334">
        <v>0</v>
      </c>
    </row>
    <row r="170" spans="1:22" ht="13.5" customHeight="1" x14ac:dyDescent="0.4">
      <c r="A170" s="331"/>
      <c r="B170" s="332"/>
      <c r="C170" s="333" t="s">
        <v>87</v>
      </c>
      <c r="D170" s="333">
        <v>99</v>
      </c>
      <c r="E170" s="333">
        <v>4.7</v>
      </c>
      <c r="F170" s="333">
        <v>4.3</v>
      </c>
      <c r="G170" s="333">
        <v>10.4</v>
      </c>
      <c r="H170" s="333">
        <v>272</v>
      </c>
      <c r="I170" s="333">
        <v>140</v>
      </c>
      <c r="J170" s="333">
        <v>15</v>
      </c>
      <c r="K170" s="333">
        <v>17</v>
      </c>
      <c r="L170" s="333">
        <v>49</v>
      </c>
      <c r="M170" s="333">
        <v>0.5</v>
      </c>
      <c r="N170" s="333">
        <v>4</v>
      </c>
      <c r="O170" s="333">
        <v>0</v>
      </c>
      <c r="P170" s="333">
        <v>0.5</v>
      </c>
      <c r="Q170" s="333">
        <v>6</v>
      </c>
      <c r="R170" s="333">
        <v>0.05</v>
      </c>
      <c r="S170" s="333">
        <v>0.03</v>
      </c>
      <c r="T170" s="333">
        <v>1</v>
      </c>
      <c r="U170" s="333">
        <v>1</v>
      </c>
      <c r="V170" s="334">
        <v>0.7</v>
      </c>
    </row>
    <row r="171" spans="1:22" ht="13.5" customHeight="1" x14ac:dyDescent="0.4">
      <c r="A171" s="331"/>
      <c r="B171" s="332"/>
      <c r="C171" s="333" t="s">
        <v>88</v>
      </c>
      <c r="D171" s="333">
        <v>10</v>
      </c>
      <c r="E171" s="333">
        <v>0.2</v>
      </c>
      <c r="F171" s="333">
        <v>0.3</v>
      </c>
      <c r="G171" s="333">
        <v>1.7</v>
      </c>
      <c r="H171" s="333">
        <v>16</v>
      </c>
      <c r="I171" s="333">
        <v>33</v>
      </c>
      <c r="J171" s="333">
        <v>0</v>
      </c>
      <c r="K171" s="333">
        <v>2</v>
      </c>
      <c r="L171" s="333">
        <v>2</v>
      </c>
      <c r="M171" s="333">
        <v>0</v>
      </c>
      <c r="N171" s="333">
        <v>0</v>
      </c>
      <c r="O171" s="333">
        <v>0</v>
      </c>
      <c r="P171" s="333">
        <v>0</v>
      </c>
      <c r="Q171" s="333">
        <v>0</v>
      </c>
      <c r="R171" s="333">
        <v>0.01</v>
      </c>
      <c r="S171" s="333">
        <v>0</v>
      </c>
      <c r="T171" s="333">
        <v>2</v>
      </c>
      <c r="U171" s="333">
        <v>0.2</v>
      </c>
      <c r="V171" s="334">
        <v>0</v>
      </c>
    </row>
    <row r="172" spans="1:22" ht="13.5" customHeight="1" x14ac:dyDescent="0.4">
      <c r="A172" s="331"/>
      <c r="B172" s="332"/>
      <c r="C172" s="333" t="s">
        <v>89</v>
      </c>
      <c r="D172" s="333">
        <v>8</v>
      </c>
      <c r="E172" s="333">
        <v>0.4</v>
      </c>
      <c r="F172" s="333">
        <v>0.2</v>
      </c>
      <c r="G172" s="333">
        <v>1.2</v>
      </c>
      <c r="H172" s="333">
        <v>5</v>
      </c>
      <c r="I172" s="333">
        <v>61</v>
      </c>
      <c r="J172" s="333">
        <v>11</v>
      </c>
      <c r="K172" s="333">
        <v>3</v>
      </c>
      <c r="L172" s="333">
        <v>11</v>
      </c>
      <c r="M172" s="333">
        <v>0.1</v>
      </c>
      <c r="N172" s="333">
        <v>80</v>
      </c>
      <c r="O172" s="333">
        <v>0</v>
      </c>
      <c r="P172" s="333">
        <v>0.1</v>
      </c>
      <c r="Q172" s="333">
        <v>12</v>
      </c>
      <c r="R172" s="333">
        <v>0.01</v>
      </c>
      <c r="S172" s="333">
        <v>0.02</v>
      </c>
      <c r="T172" s="333">
        <v>5</v>
      </c>
      <c r="U172" s="333">
        <v>0.4</v>
      </c>
      <c r="V172" s="334">
        <v>0</v>
      </c>
    </row>
    <row r="173" spans="1:22" ht="13.5" customHeight="1" x14ac:dyDescent="0.4">
      <c r="A173" s="331"/>
      <c r="B173" s="332"/>
      <c r="C173" s="333" t="s">
        <v>90</v>
      </c>
      <c r="D173" s="333">
        <v>17</v>
      </c>
      <c r="E173" s="333">
        <v>1.3</v>
      </c>
      <c r="F173" s="333">
        <v>0.2</v>
      </c>
      <c r="G173" s="333">
        <v>3.1</v>
      </c>
      <c r="H173" s="333">
        <v>109</v>
      </c>
      <c r="I173" s="333">
        <v>65</v>
      </c>
      <c r="J173" s="333">
        <v>9</v>
      </c>
      <c r="K173" s="333">
        <v>4</v>
      </c>
      <c r="L173" s="333">
        <v>12</v>
      </c>
      <c r="M173" s="333">
        <v>0</v>
      </c>
      <c r="N173" s="333">
        <v>85</v>
      </c>
      <c r="O173" s="333">
        <v>0</v>
      </c>
      <c r="P173" s="333">
        <v>0</v>
      </c>
      <c r="Q173" s="333">
        <v>10</v>
      </c>
      <c r="R173" s="333">
        <v>0.01</v>
      </c>
      <c r="S173" s="333">
        <v>0.02</v>
      </c>
      <c r="T173" s="333">
        <v>6</v>
      </c>
      <c r="U173" s="333">
        <v>0.8</v>
      </c>
      <c r="V173" s="334">
        <v>0.3</v>
      </c>
    </row>
    <row r="174" spans="1:22" ht="13.5" customHeight="1" x14ac:dyDescent="0.4">
      <c r="A174" s="331"/>
      <c r="B174" s="332"/>
      <c r="C174" s="333" t="s">
        <v>91</v>
      </c>
      <c r="D174" s="333">
        <v>8</v>
      </c>
      <c r="E174" s="333">
        <v>0.4</v>
      </c>
      <c r="F174" s="333">
        <v>0.2</v>
      </c>
      <c r="G174" s="333">
        <v>1.2</v>
      </c>
      <c r="H174" s="333">
        <v>99</v>
      </c>
      <c r="I174" s="333">
        <v>25</v>
      </c>
      <c r="J174" s="333">
        <v>2</v>
      </c>
      <c r="K174" s="333">
        <v>1</v>
      </c>
      <c r="L174" s="333">
        <v>2</v>
      </c>
      <c r="M174" s="333">
        <v>0</v>
      </c>
      <c r="N174" s="333">
        <v>0</v>
      </c>
      <c r="O174" s="333">
        <v>0</v>
      </c>
      <c r="P174" s="333">
        <v>0</v>
      </c>
      <c r="Q174" s="333">
        <v>0</v>
      </c>
      <c r="R174" s="333">
        <v>0</v>
      </c>
      <c r="S174" s="333">
        <v>0</v>
      </c>
      <c r="T174" s="333">
        <v>1</v>
      </c>
      <c r="U174" s="333">
        <v>0.2</v>
      </c>
      <c r="V174" s="334">
        <v>0.3</v>
      </c>
    </row>
    <row r="175" spans="1:22" ht="13.5" customHeight="1" x14ac:dyDescent="0.4">
      <c r="A175" s="331"/>
      <c r="B175" s="332" t="s">
        <v>916</v>
      </c>
      <c r="C175" s="333"/>
      <c r="D175" s="333">
        <f t="shared" ref="D175:V175" si="47">SUM(D169:D174)</f>
        <v>428</v>
      </c>
      <c r="E175" s="333">
        <f t="shared" si="47"/>
        <v>11.3</v>
      </c>
      <c r="F175" s="333">
        <f t="shared" si="47"/>
        <v>5.7</v>
      </c>
      <c r="G175" s="333">
        <f t="shared" si="47"/>
        <v>80.7</v>
      </c>
      <c r="H175" s="333">
        <f t="shared" si="47"/>
        <v>503</v>
      </c>
      <c r="I175" s="333">
        <f t="shared" si="47"/>
        <v>373</v>
      </c>
      <c r="J175" s="333">
        <f t="shared" si="47"/>
        <v>42</v>
      </c>
      <c r="K175" s="333">
        <f t="shared" si="47"/>
        <v>39</v>
      </c>
      <c r="L175" s="333">
        <f t="shared" si="47"/>
        <v>134</v>
      </c>
      <c r="M175" s="333">
        <f t="shared" si="47"/>
        <v>0.79999999999999993</v>
      </c>
      <c r="N175" s="333">
        <f t="shared" si="47"/>
        <v>169</v>
      </c>
      <c r="O175" s="333">
        <f t="shared" si="47"/>
        <v>0</v>
      </c>
      <c r="P175" s="333">
        <f t="shared" si="47"/>
        <v>0.6</v>
      </c>
      <c r="Q175" s="333">
        <f t="shared" si="47"/>
        <v>28</v>
      </c>
      <c r="R175" s="333">
        <f t="shared" si="47"/>
        <v>0.10999999999999999</v>
      </c>
      <c r="S175" s="333">
        <f t="shared" si="47"/>
        <v>9.0000000000000011E-2</v>
      </c>
      <c r="T175" s="333">
        <f t="shared" si="47"/>
        <v>15</v>
      </c>
      <c r="U175" s="333">
        <f t="shared" si="47"/>
        <v>3.1000000000000005</v>
      </c>
      <c r="V175" s="334">
        <f t="shared" si="47"/>
        <v>1.3</v>
      </c>
    </row>
    <row r="176" spans="1:22" ht="13.5" customHeight="1" x14ac:dyDescent="0.4">
      <c r="A176" s="331"/>
      <c r="B176" s="332" t="s">
        <v>918</v>
      </c>
      <c r="C176" s="333" t="s">
        <v>296</v>
      </c>
      <c r="D176" s="333">
        <v>33</v>
      </c>
      <c r="E176" s="333">
        <v>1.5</v>
      </c>
      <c r="F176" s="333">
        <v>1</v>
      </c>
      <c r="G176" s="333">
        <v>4.2</v>
      </c>
      <c r="H176" s="333">
        <v>288</v>
      </c>
      <c r="I176" s="333">
        <v>94</v>
      </c>
      <c r="J176" s="333">
        <v>24</v>
      </c>
      <c r="K176" s="333">
        <v>5</v>
      </c>
      <c r="L176" s="333">
        <v>23</v>
      </c>
      <c r="M176" s="333">
        <v>0.4</v>
      </c>
      <c r="N176" s="333">
        <v>66</v>
      </c>
      <c r="O176" s="333">
        <v>0.8</v>
      </c>
      <c r="P176" s="333">
        <v>0.2</v>
      </c>
      <c r="Q176" s="333">
        <v>26</v>
      </c>
      <c r="R176" s="333">
        <v>0.01</v>
      </c>
      <c r="S176" s="333">
        <v>0.02</v>
      </c>
      <c r="T176" s="333">
        <v>5</v>
      </c>
      <c r="U176" s="333">
        <v>0.2</v>
      </c>
      <c r="V176" s="334">
        <v>0.7</v>
      </c>
    </row>
    <row r="177" spans="1:22" ht="13.5" customHeight="1" x14ac:dyDescent="0.4">
      <c r="A177" s="331"/>
      <c r="B177" s="332" t="s">
        <v>916</v>
      </c>
      <c r="C177" s="333"/>
      <c r="D177" s="333">
        <f t="shared" ref="D177:V177" si="48">D175+D176</f>
        <v>461</v>
      </c>
      <c r="E177" s="333">
        <f t="shared" si="48"/>
        <v>12.8</v>
      </c>
      <c r="F177" s="333">
        <f t="shared" si="48"/>
        <v>6.7</v>
      </c>
      <c r="G177" s="333">
        <f t="shared" si="48"/>
        <v>84.9</v>
      </c>
      <c r="H177" s="333">
        <f t="shared" si="48"/>
        <v>791</v>
      </c>
      <c r="I177" s="333">
        <f t="shared" si="48"/>
        <v>467</v>
      </c>
      <c r="J177" s="333">
        <f t="shared" si="48"/>
        <v>66</v>
      </c>
      <c r="K177" s="333">
        <f t="shared" si="48"/>
        <v>44</v>
      </c>
      <c r="L177" s="333">
        <f t="shared" si="48"/>
        <v>157</v>
      </c>
      <c r="M177" s="333">
        <f t="shared" si="48"/>
        <v>1.2</v>
      </c>
      <c r="N177" s="333">
        <f t="shared" si="48"/>
        <v>235</v>
      </c>
      <c r="O177" s="333">
        <f t="shared" si="48"/>
        <v>0.8</v>
      </c>
      <c r="P177" s="333">
        <f t="shared" si="48"/>
        <v>0.8</v>
      </c>
      <c r="Q177" s="333">
        <f t="shared" si="48"/>
        <v>54</v>
      </c>
      <c r="R177" s="333">
        <f t="shared" si="48"/>
        <v>0.11999999999999998</v>
      </c>
      <c r="S177" s="333">
        <f t="shared" si="48"/>
        <v>0.11000000000000001</v>
      </c>
      <c r="T177" s="333">
        <f t="shared" si="48"/>
        <v>20</v>
      </c>
      <c r="U177" s="333">
        <f t="shared" si="48"/>
        <v>3.3000000000000007</v>
      </c>
      <c r="V177" s="334">
        <f t="shared" si="48"/>
        <v>2</v>
      </c>
    </row>
    <row r="178" spans="1:22" ht="13.5" customHeight="1" x14ac:dyDescent="0.4">
      <c r="A178" s="331" t="s">
        <v>919</v>
      </c>
      <c r="B178" s="332"/>
      <c r="C178" s="333"/>
      <c r="D178" s="333">
        <f t="shared" ref="D178:V178" si="49">D168+D177</f>
        <v>939</v>
      </c>
      <c r="E178" s="333">
        <f t="shared" si="49"/>
        <v>27.200000000000003</v>
      </c>
      <c r="F178" s="333">
        <f t="shared" si="49"/>
        <v>16.900000000000002</v>
      </c>
      <c r="G178" s="333">
        <f t="shared" si="49"/>
        <v>165.9</v>
      </c>
      <c r="H178" s="333">
        <f t="shared" si="49"/>
        <v>1835</v>
      </c>
      <c r="I178" s="333">
        <f t="shared" si="49"/>
        <v>1150</v>
      </c>
      <c r="J178" s="333">
        <f t="shared" si="49"/>
        <v>181</v>
      </c>
      <c r="K178" s="333">
        <f t="shared" si="49"/>
        <v>102</v>
      </c>
      <c r="L178" s="333">
        <f t="shared" si="49"/>
        <v>294</v>
      </c>
      <c r="M178" s="333">
        <f t="shared" si="49"/>
        <v>2.9000000000000004</v>
      </c>
      <c r="N178" s="333">
        <f t="shared" si="49"/>
        <v>606</v>
      </c>
      <c r="O178" s="333">
        <f t="shared" si="49"/>
        <v>1.2000000000000002</v>
      </c>
      <c r="P178" s="333">
        <f t="shared" si="49"/>
        <v>1.5</v>
      </c>
      <c r="Q178" s="333">
        <f t="shared" si="49"/>
        <v>126</v>
      </c>
      <c r="R178" s="333">
        <f t="shared" si="49"/>
        <v>0.3</v>
      </c>
      <c r="S178" s="333">
        <f t="shared" si="49"/>
        <v>0.25</v>
      </c>
      <c r="T178" s="333">
        <f t="shared" si="49"/>
        <v>51</v>
      </c>
      <c r="U178" s="333">
        <f t="shared" si="49"/>
        <v>7.2000000000000011</v>
      </c>
      <c r="V178" s="334">
        <f t="shared" si="49"/>
        <v>4.7</v>
      </c>
    </row>
    <row r="179" spans="1:22" ht="13.5" customHeight="1" x14ac:dyDescent="0.4">
      <c r="A179" s="335">
        <v>45302</v>
      </c>
      <c r="B179" s="332" t="s">
        <v>848</v>
      </c>
      <c r="C179" s="333" t="s">
        <v>915</v>
      </c>
      <c r="D179" s="333">
        <v>286</v>
      </c>
      <c r="E179" s="333">
        <v>4.3</v>
      </c>
      <c r="F179" s="333">
        <v>0.5</v>
      </c>
      <c r="G179" s="333">
        <v>63.1</v>
      </c>
      <c r="H179" s="333">
        <v>2</v>
      </c>
      <c r="I179" s="333">
        <v>49</v>
      </c>
      <c r="J179" s="333">
        <v>5</v>
      </c>
      <c r="K179" s="333">
        <v>12</v>
      </c>
      <c r="L179" s="333">
        <v>58</v>
      </c>
      <c r="M179" s="333">
        <v>0.2</v>
      </c>
      <c r="N179" s="333">
        <v>0</v>
      </c>
      <c r="O179" s="333">
        <v>0</v>
      </c>
      <c r="P179" s="333">
        <v>0</v>
      </c>
      <c r="Q179" s="333">
        <v>0</v>
      </c>
      <c r="R179" s="333">
        <v>0.03</v>
      </c>
      <c r="S179" s="333">
        <v>0.02</v>
      </c>
      <c r="T179" s="333">
        <v>0</v>
      </c>
      <c r="U179" s="333">
        <v>0.5</v>
      </c>
      <c r="V179" s="334">
        <v>0</v>
      </c>
    </row>
    <row r="180" spans="1:22" ht="13.5" customHeight="1" x14ac:dyDescent="0.4">
      <c r="A180" s="331"/>
      <c r="B180" s="332"/>
      <c r="C180" s="333" t="s">
        <v>92</v>
      </c>
      <c r="D180" s="333">
        <v>47</v>
      </c>
      <c r="E180" s="333">
        <v>3.1</v>
      </c>
      <c r="F180" s="333">
        <v>1.9</v>
      </c>
      <c r="G180" s="333">
        <v>4.9000000000000004</v>
      </c>
      <c r="H180" s="333">
        <v>175</v>
      </c>
      <c r="I180" s="333">
        <v>101</v>
      </c>
      <c r="J180" s="333">
        <v>11</v>
      </c>
      <c r="K180" s="333">
        <v>7</v>
      </c>
      <c r="L180" s="333">
        <v>35</v>
      </c>
      <c r="M180" s="333">
        <v>0.1</v>
      </c>
      <c r="N180" s="333">
        <v>4</v>
      </c>
      <c r="O180" s="333">
        <v>0</v>
      </c>
      <c r="P180" s="333">
        <v>0.1</v>
      </c>
      <c r="Q180" s="333">
        <v>11</v>
      </c>
      <c r="R180" s="333">
        <v>0.1</v>
      </c>
      <c r="S180" s="333">
        <v>0.04</v>
      </c>
      <c r="T180" s="333">
        <v>5</v>
      </c>
      <c r="U180" s="333">
        <v>0.8</v>
      </c>
      <c r="V180" s="334">
        <v>0.4</v>
      </c>
    </row>
    <row r="181" spans="1:22" ht="13.5" customHeight="1" x14ac:dyDescent="0.4">
      <c r="A181" s="331"/>
      <c r="B181" s="332"/>
      <c r="C181" s="333" t="s">
        <v>93</v>
      </c>
      <c r="D181" s="333">
        <v>11</v>
      </c>
      <c r="E181" s="333">
        <v>1.2</v>
      </c>
      <c r="F181" s="333">
        <v>0.1</v>
      </c>
      <c r="G181" s="333">
        <v>1.6</v>
      </c>
      <c r="H181" s="333">
        <v>153</v>
      </c>
      <c r="I181" s="333">
        <v>66</v>
      </c>
      <c r="J181" s="333">
        <v>27</v>
      </c>
      <c r="K181" s="333">
        <v>15</v>
      </c>
      <c r="L181" s="333">
        <v>21</v>
      </c>
      <c r="M181" s="333">
        <v>0.4</v>
      </c>
      <c r="N181" s="333">
        <v>114</v>
      </c>
      <c r="O181" s="333">
        <v>0.1</v>
      </c>
      <c r="P181" s="333">
        <v>0.7</v>
      </c>
      <c r="Q181" s="333">
        <v>78</v>
      </c>
      <c r="R181" s="333">
        <v>0.02</v>
      </c>
      <c r="S181" s="333">
        <v>0.04</v>
      </c>
      <c r="T181" s="333">
        <v>5</v>
      </c>
      <c r="U181" s="333">
        <v>0.9</v>
      </c>
      <c r="V181" s="334">
        <v>0.4</v>
      </c>
    </row>
    <row r="182" spans="1:22" ht="13.5" customHeight="1" x14ac:dyDescent="0.4">
      <c r="A182" s="331"/>
      <c r="B182" s="332"/>
      <c r="C182" s="333" t="s">
        <v>94</v>
      </c>
      <c r="D182" s="333">
        <v>52</v>
      </c>
      <c r="E182" s="333">
        <v>0.9</v>
      </c>
      <c r="F182" s="333">
        <v>0.1</v>
      </c>
      <c r="G182" s="333">
        <v>11.7</v>
      </c>
      <c r="H182" s="333">
        <v>90</v>
      </c>
      <c r="I182" s="333">
        <v>178</v>
      </c>
      <c r="J182" s="333">
        <v>6</v>
      </c>
      <c r="K182" s="333">
        <v>10</v>
      </c>
      <c r="L182" s="333">
        <v>18</v>
      </c>
      <c r="M182" s="333">
        <v>0.2</v>
      </c>
      <c r="N182" s="333">
        <v>256</v>
      </c>
      <c r="O182" s="333">
        <v>0</v>
      </c>
      <c r="P182" s="333">
        <v>2</v>
      </c>
      <c r="Q182" s="333">
        <v>10</v>
      </c>
      <c r="R182" s="333">
        <v>0.03</v>
      </c>
      <c r="S182" s="333">
        <v>0.04</v>
      </c>
      <c r="T182" s="333">
        <v>17</v>
      </c>
      <c r="U182" s="333">
        <v>1.5</v>
      </c>
      <c r="V182" s="334">
        <v>0.2</v>
      </c>
    </row>
    <row r="183" spans="1:22" ht="13.5" customHeight="1" x14ac:dyDescent="0.4">
      <c r="A183" s="331"/>
      <c r="B183" s="332"/>
      <c r="C183" s="333" t="s">
        <v>95</v>
      </c>
      <c r="D183" s="333">
        <v>10</v>
      </c>
      <c r="E183" s="333">
        <v>0.3</v>
      </c>
      <c r="F183" s="333">
        <v>0.2</v>
      </c>
      <c r="G183" s="333">
        <v>1.9</v>
      </c>
      <c r="H183" s="333">
        <v>57</v>
      </c>
      <c r="I183" s="333">
        <v>28</v>
      </c>
      <c r="J183" s="333">
        <v>3</v>
      </c>
      <c r="K183" s="333">
        <v>2</v>
      </c>
      <c r="L183" s="333">
        <v>3</v>
      </c>
      <c r="M183" s="333">
        <v>0</v>
      </c>
      <c r="N183" s="333">
        <v>44</v>
      </c>
      <c r="O183" s="333">
        <v>0</v>
      </c>
      <c r="P183" s="333">
        <v>0</v>
      </c>
      <c r="Q183" s="333">
        <v>2</v>
      </c>
      <c r="R183" s="333">
        <v>0</v>
      </c>
      <c r="S183" s="333">
        <v>0</v>
      </c>
      <c r="T183" s="333">
        <v>1</v>
      </c>
      <c r="U183" s="333">
        <v>0.2</v>
      </c>
      <c r="V183" s="334">
        <v>0.1</v>
      </c>
    </row>
    <row r="184" spans="1:22" ht="13.5" customHeight="1" x14ac:dyDescent="0.4">
      <c r="A184" s="331"/>
      <c r="B184" s="332" t="s">
        <v>916</v>
      </c>
      <c r="C184" s="333"/>
      <c r="D184" s="333">
        <f t="shared" ref="D184:V184" si="50">SUM(D179:D183)</f>
        <v>406</v>
      </c>
      <c r="E184" s="333">
        <f t="shared" si="50"/>
        <v>9.8000000000000007</v>
      </c>
      <c r="F184" s="333">
        <f t="shared" si="50"/>
        <v>2.8000000000000003</v>
      </c>
      <c r="G184" s="333">
        <f t="shared" si="50"/>
        <v>83.2</v>
      </c>
      <c r="H184" s="333">
        <f t="shared" si="50"/>
        <v>477</v>
      </c>
      <c r="I184" s="333">
        <f t="shared" si="50"/>
        <v>422</v>
      </c>
      <c r="J184" s="333">
        <f t="shared" si="50"/>
        <v>52</v>
      </c>
      <c r="K184" s="333">
        <f t="shared" si="50"/>
        <v>46</v>
      </c>
      <c r="L184" s="333">
        <f t="shared" si="50"/>
        <v>135</v>
      </c>
      <c r="M184" s="333">
        <f t="shared" si="50"/>
        <v>0.90000000000000013</v>
      </c>
      <c r="N184" s="333">
        <f t="shared" si="50"/>
        <v>418</v>
      </c>
      <c r="O184" s="333">
        <f t="shared" si="50"/>
        <v>0.1</v>
      </c>
      <c r="P184" s="333">
        <f t="shared" si="50"/>
        <v>2.8</v>
      </c>
      <c r="Q184" s="333">
        <f t="shared" si="50"/>
        <v>101</v>
      </c>
      <c r="R184" s="333">
        <f t="shared" si="50"/>
        <v>0.18</v>
      </c>
      <c r="S184" s="333">
        <f t="shared" si="50"/>
        <v>0.14000000000000001</v>
      </c>
      <c r="T184" s="333">
        <f t="shared" si="50"/>
        <v>28</v>
      </c>
      <c r="U184" s="333">
        <f t="shared" si="50"/>
        <v>3.9000000000000004</v>
      </c>
      <c r="V184" s="334">
        <f t="shared" si="50"/>
        <v>1.1000000000000001</v>
      </c>
    </row>
    <row r="185" spans="1:22" ht="13.5" customHeight="1" x14ac:dyDescent="0.4">
      <c r="A185" s="331"/>
      <c r="B185" s="332" t="s">
        <v>917</v>
      </c>
      <c r="C185" s="333" t="s">
        <v>297</v>
      </c>
      <c r="D185" s="333">
        <v>26</v>
      </c>
      <c r="E185" s="333">
        <v>1.6</v>
      </c>
      <c r="F185" s="333">
        <v>0.7</v>
      </c>
      <c r="G185" s="333">
        <v>3.2</v>
      </c>
      <c r="H185" s="333">
        <v>128</v>
      </c>
      <c r="I185" s="333">
        <v>43</v>
      </c>
      <c r="J185" s="333">
        <v>7</v>
      </c>
      <c r="K185" s="333">
        <v>14</v>
      </c>
      <c r="L185" s="333">
        <v>18</v>
      </c>
      <c r="M185" s="333">
        <v>0.2</v>
      </c>
      <c r="N185" s="333">
        <v>1</v>
      </c>
      <c r="O185" s="333">
        <v>0</v>
      </c>
      <c r="P185" s="333">
        <v>0</v>
      </c>
      <c r="Q185" s="333">
        <v>2</v>
      </c>
      <c r="R185" s="333">
        <v>0.04</v>
      </c>
      <c r="S185" s="333">
        <v>0.01</v>
      </c>
      <c r="T185" s="333">
        <v>0</v>
      </c>
      <c r="U185" s="333">
        <v>0.2</v>
      </c>
      <c r="V185" s="334">
        <v>0.3</v>
      </c>
    </row>
    <row r="186" spans="1:22" ht="13.5" customHeight="1" x14ac:dyDescent="0.4">
      <c r="A186" s="331"/>
      <c r="B186" s="332" t="s">
        <v>916</v>
      </c>
      <c r="C186" s="333"/>
      <c r="D186" s="333">
        <f t="shared" ref="D186:V186" si="51">D184+D185</f>
        <v>432</v>
      </c>
      <c r="E186" s="333">
        <f t="shared" si="51"/>
        <v>11.4</v>
      </c>
      <c r="F186" s="333">
        <f t="shared" si="51"/>
        <v>3.5</v>
      </c>
      <c r="G186" s="333">
        <f t="shared" si="51"/>
        <v>86.4</v>
      </c>
      <c r="H186" s="333">
        <f t="shared" si="51"/>
        <v>605</v>
      </c>
      <c r="I186" s="333">
        <f t="shared" si="51"/>
        <v>465</v>
      </c>
      <c r="J186" s="333">
        <f t="shared" si="51"/>
        <v>59</v>
      </c>
      <c r="K186" s="333">
        <f t="shared" si="51"/>
        <v>60</v>
      </c>
      <c r="L186" s="333">
        <f t="shared" si="51"/>
        <v>153</v>
      </c>
      <c r="M186" s="333">
        <f t="shared" si="51"/>
        <v>1.1000000000000001</v>
      </c>
      <c r="N186" s="333">
        <f t="shared" si="51"/>
        <v>419</v>
      </c>
      <c r="O186" s="333">
        <f t="shared" si="51"/>
        <v>0.1</v>
      </c>
      <c r="P186" s="333">
        <f t="shared" si="51"/>
        <v>2.8</v>
      </c>
      <c r="Q186" s="333">
        <f t="shared" si="51"/>
        <v>103</v>
      </c>
      <c r="R186" s="333">
        <f t="shared" si="51"/>
        <v>0.22</v>
      </c>
      <c r="S186" s="333">
        <f t="shared" si="51"/>
        <v>0.15000000000000002</v>
      </c>
      <c r="T186" s="333">
        <f t="shared" si="51"/>
        <v>28</v>
      </c>
      <c r="U186" s="333">
        <f t="shared" si="51"/>
        <v>4.1000000000000005</v>
      </c>
      <c r="V186" s="334">
        <f t="shared" si="51"/>
        <v>1.4000000000000001</v>
      </c>
    </row>
    <row r="187" spans="1:22" ht="13.5" customHeight="1" x14ac:dyDescent="0.4">
      <c r="A187" s="331"/>
      <c r="B187" s="332" t="s">
        <v>858</v>
      </c>
      <c r="C187" s="333" t="s">
        <v>915</v>
      </c>
      <c r="D187" s="333">
        <v>286</v>
      </c>
      <c r="E187" s="333">
        <v>4.3</v>
      </c>
      <c r="F187" s="333">
        <v>0.5</v>
      </c>
      <c r="G187" s="333">
        <v>63.1</v>
      </c>
      <c r="H187" s="333">
        <v>2</v>
      </c>
      <c r="I187" s="333">
        <v>49</v>
      </c>
      <c r="J187" s="333">
        <v>5</v>
      </c>
      <c r="K187" s="333">
        <v>12</v>
      </c>
      <c r="L187" s="333">
        <v>58</v>
      </c>
      <c r="M187" s="333">
        <v>0.2</v>
      </c>
      <c r="N187" s="333">
        <v>0</v>
      </c>
      <c r="O187" s="333">
        <v>0</v>
      </c>
      <c r="P187" s="333">
        <v>0</v>
      </c>
      <c r="Q187" s="333">
        <v>0</v>
      </c>
      <c r="R187" s="333">
        <v>0.03</v>
      </c>
      <c r="S187" s="333">
        <v>0.02</v>
      </c>
      <c r="T187" s="333">
        <v>0</v>
      </c>
      <c r="U187" s="333">
        <v>0.5</v>
      </c>
      <c r="V187" s="334">
        <v>0</v>
      </c>
    </row>
    <row r="188" spans="1:22" ht="13.5" customHeight="1" x14ac:dyDescent="0.4">
      <c r="A188" s="331"/>
      <c r="B188" s="332"/>
      <c r="C188" s="333" t="s">
        <v>96</v>
      </c>
      <c r="D188" s="333">
        <v>63</v>
      </c>
      <c r="E188" s="333">
        <v>9.8000000000000007</v>
      </c>
      <c r="F188" s="333">
        <v>2.2999999999999998</v>
      </c>
      <c r="G188" s="333">
        <v>0.1</v>
      </c>
      <c r="H188" s="333">
        <v>182</v>
      </c>
      <c r="I188" s="333">
        <v>180</v>
      </c>
      <c r="J188" s="333">
        <v>33</v>
      </c>
      <c r="K188" s="333">
        <v>17</v>
      </c>
      <c r="L188" s="333">
        <v>115</v>
      </c>
      <c r="M188" s="333">
        <v>0.3</v>
      </c>
      <c r="N188" s="333">
        <v>4</v>
      </c>
      <c r="O188" s="333">
        <v>4.4000000000000004</v>
      </c>
      <c r="P188" s="333">
        <v>0.3</v>
      </c>
      <c r="Q188" s="333">
        <v>0</v>
      </c>
      <c r="R188" s="333">
        <v>7.0000000000000007E-2</v>
      </c>
      <c r="S188" s="333">
        <v>7.0000000000000007E-2</v>
      </c>
      <c r="T188" s="333">
        <v>0</v>
      </c>
      <c r="U188" s="333">
        <v>0</v>
      </c>
      <c r="V188" s="334">
        <v>0.5</v>
      </c>
    </row>
    <row r="189" spans="1:22" ht="13.5" customHeight="1" x14ac:dyDescent="0.4">
      <c r="A189" s="331"/>
      <c r="B189" s="332"/>
      <c r="C189" s="333" t="s">
        <v>97</v>
      </c>
      <c r="D189" s="333">
        <v>6</v>
      </c>
      <c r="E189" s="333">
        <v>0.5</v>
      </c>
      <c r="F189" s="333">
        <v>0</v>
      </c>
      <c r="G189" s="333">
        <v>0.9</v>
      </c>
      <c r="H189" s="333">
        <v>76</v>
      </c>
      <c r="I189" s="333">
        <v>64</v>
      </c>
      <c r="J189" s="333">
        <v>20</v>
      </c>
      <c r="K189" s="333">
        <v>2</v>
      </c>
      <c r="L189" s="333">
        <v>8</v>
      </c>
      <c r="M189" s="333">
        <v>0.3</v>
      </c>
      <c r="N189" s="333">
        <v>61</v>
      </c>
      <c r="O189" s="333">
        <v>0</v>
      </c>
      <c r="P189" s="333">
        <v>0.1</v>
      </c>
      <c r="Q189" s="333">
        <v>25</v>
      </c>
      <c r="R189" s="333">
        <v>0.01</v>
      </c>
      <c r="S189" s="333">
        <v>0.02</v>
      </c>
      <c r="T189" s="333">
        <v>5</v>
      </c>
      <c r="U189" s="333">
        <v>0.2</v>
      </c>
      <c r="V189" s="334">
        <v>0.2</v>
      </c>
    </row>
    <row r="190" spans="1:22" ht="13.5" customHeight="1" x14ac:dyDescent="0.4">
      <c r="A190" s="331"/>
      <c r="B190" s="332"/>
      <c r="C190" s="333" t="s">
        <v>98</v>
      </c>
      <c r="D190" s="333">
        <v>23</v>
      </c>
      <c r="E190" s="333">
        <v>0.9</v>
      </c>
      <c r="F190" s="333">
        <v>0.6</v>
      </c>
      <c r="G190" s="333">
        <v>3.5</v>
      </c>
      <c r="H190" s="333">
        <v>83</v>
      </c>
      <c r="I190" s="333">
        <v>73</v>
      </c>
      <c r="J190" s="333">
        <v>3</v>
      </c>
      <c r="K190" s="333">
        <v>4</v>
      </c>
      <c r="L190" s="333">
        <v>10</v>
      </c>
      <c r="M190" s="333">
        <v>0.1</v>
      </c>
      <c r="N190" s="333">
        <v>2</v>
      </c>
      <c r="O190" s="333">
        <v>0</v>
      </c>
      <c r="P190" s="333">
        <v>0</v>
      </c>
      <c r="Q190" s="333">
        <v>1</v>
      </c>
      <c r="R190" s="333">
        <v>0.02</v>
      </c>
      <c r="S190" s="333">
        <v>0.01</v>
      </c>
      <c r="T190" s="333">
        <v>9</v>
      </c>
      <c r="U190" s="333">
        <v>0.4</v>
      </c>
      <c r="V190" s="334">
        <v>0.2</v>
      </c>
    </row>
    <row r="191" spans="1:22" ht="13.5" customHeight="1" x14ac:dyDescent="0.4">
      <c r="A191" s="331"/>
      <c r="B191" s="332"/>
      <c r="C191" s="333" t="s">
        <v>99</v>
      </c>
      <c r="D191" s="333">
        <v>36</v>
      </c>
      <c r="E191" s="333">
        <v>2.1</v>
      </c>
      <c r="F191" s="333">
        <v>1.7</v>
      </c>
      <c r="G191" s="333">
        <v>3.1</v>
      </c>
      <c r="H191" s="333">
        <v>129</v>
      </c>
      <c r="I191" s="333">
        <v>72</v>
      </c>
      <c r="J191" s="333">
        <v>29</v>
      </c>
      <c r="K191" s="333">
        <v>8</v>
      </c>
      <c r="L191" s="333">
        <v>27</v>
      </c>
      <c r="M191" s="333">
        <v>0.2</v>
      </c>
      <c r="N191" s="333">
        <v>78</v>
      </c>
      <c r="O191" s="333">
        <v>0</v>
      </c>
      <c r="P191" s="333">
        <v>0.2</v>
      </c>
      <c r="Q191" s="333">
        <v>3</v>
      </c>
      <c r="R191" s="333">
        <v>0.02</v>
      </c>
      <c r="S191" s="333">
        <v>0</v>
      </c>
      <c r="T191" s="333">
        <v>1</v>
      </c>
      <c r="U191" s="333">
        <v>0.5</v>
      </c>
      <c r="V191" s="334">
        <v>0.3</v>
      </c>
    </row>
    <row r="192" spans="1:22" ht="13.5" customHeight="1" x14ac:dyDescent="0.4">
      <c r="A192" s="331"/>
      <c r="B192" s="332"/>
      <c r="C192" s="333" t="s">
        <v>100</v>
      </c>
      <c r="D192" s="333">
        <v>9</v>
      </c>
      <c r="E192" s="333">
        <v>0.3</v>
      </c>
      <c r="F192" s="333">
        <v>0.3</v>
      </c>
      <c r="G192" s="333">
        <v>1.5</v>
      </c>
      <c r="H192" s="333">
        <v>72</v>
      </c>
      <c r="I192" s="333">
        <v>9</v>
      </c>
      <c r="J192" s="333">
        <v>8</v>
      </c>
      <c r="K192" s="333">
        <v>1</v>
      </c>
      <c r="L192" s="333">
        <v>3</v>
      </c>
      <c r="M192" s="333">
        <v>0.1</v>
      </c>
      <c r="N192" s="333">
        <v>0</v>
      </c>
      <c r="O192" s="333">
        <v>0</v>
      </c>
      <c r="P192" s="333">
        <v>0</v>
      </c>
      <c r="Q192" s="333">
        <v>0</v>
      </c>
      <c r="R192" s="333">
        <v>0</v>
      </c>
      <c r="S192" s="333">
        <v>0</v>
      </c>
      <c r="T192" s="333">
        <v>0</v>
      </c>
      <c r="U192" s="333">
        <v>0.3</v>
      </c>
      <c r="V192" s="334">
        <v>0.2</v>
      </c>
    </row>
    <row r="193" spans="1:22" ht="13.5" customHeight="1" x14ac:dyDescent="0.4">
      <c r="A193" s="331"/>
      <c r="B193" s="332" t="s">
        <v>916</v>
      </c>
      <c r="C193" s="333"/>
      <c r="D193" s="333">
        <f t="shared" ref="D193:V193" si="52">SUM(D187:D192)</f>
        <v>423</v>
      </c>
      <c r="E193" s="333">
        <f t="shared" si="52"/>
        <v>17.900000000000002</v>
      </c>
      <c r="F193" s="333">
        <f t="shared" si="52"/>
        <v>5.3999999999999995</v>
      </c>
      <c r="G193" s="333">
        <f t="shared" si="52"/>
        <v>72.2</v>
      </c>
      <c r="H193" s="333">
        <f t="shared" si="52"/>
        <v>544</v>
      </c>
      <c r="I193" s="333">
        <f t="shared" si="52"/>
        <v>447</v>
      </c>
      <c r="J193" s="333">
        <f t="shared" si="52"/>
        <v>98</v>
      </c>
      <c r="K193" s="333">
        <f t="shared" si="52"/>
        <v>44</v>
      </c>
      <c r="L193" s="333">
        <f t="shared" si="52"/>
        <v>221</v>
      </c>
      <c r="M193" s="333">
        <f t="shared" si="52"/>
        <v>1.2000000000000002</v>
      </c>
      <c r="N193" s="333">
        <f t="shared" si="52"/>
        <v>145</v>
      </c>
      <c r="O193" s="333">
        <f t="shared" si="52"/>
        <v>4.4000000000000004</v>
      </c>
      <c r="P193" s="333">
        <f t="shared" si="52"/>
        <v>0.60000000000000009</v>
      </c>
      <c r="Q193" s="333">
        <f t="shared" si="52"/>
        <v>29</v>
      </c>
      <c r="R193" s="333">
        <f t="shared" si="52"/>
        <v>0.15</v>
      </c>
      <c r="S193" s="333">
        <f t="shared" si="52"/>
        <v>0.12000000000000001</v>
      </c>
      <c r="T193" s="333">
        <f t="shared" si="52"/>
        <v>15</v>
      </c>
      <c r="U193" s="333">
        <f t="shared" si="52"/>
        <v>1.9000000000000001</v>
      </c>
      <c r="V193" s="334">
        <f t="shared" si="52"/>
        <v>1.4</v>
      </c>
    </row>
    <row r="194" spans="1:22" ht="13.5" customHeight="1" x14ac:dyDescent="0.4">
      <c r="A194" s="331"/>
      <c r="B194" s="332" t="s">
        <v>918</v>
      </c>
      <c r="C194" s="333" t="s">
        <v>298</v>
      </c>
      <c r="D194" s="333">
        <v>33</v>
      </c>
      <c r="E194" s="333">
        <v>1.3</v>
      </c>
      <c r="F194" s="333">
        <v>0</v>
      </c>
      <c r="G194" s="333">
        <v>7.3</v>
      </c>
      <c r="H194" s="333">
        <v>371</v>
      </c>
      <c r="I194" s="333">
        <v>23</v>
      </c>
      <c r="J194" s="333">
        <v>11</v>
      </c>
      <c r="K194" s="333">
        <v>5</v>
      </c>
      <c r="L194" s="333">
        <v>5</v>
      </c>
      <c r="M194" s="333">
        <v>0.1</v>
      </c>
      <c r="N194" s="333">
        <v>102</v>
      </c>
      <c r="O194" s="333">
        <v>0</v>
      </c>
      <c r="P194" s="333">
        <v>0</v>
      </c>
      <c r="Q194" s="333">
        <v>17</v>
      </c>
      <c r="R194" s="333">
        <v>0</v>
      </c>
      <c r="S194" s="333">
        <v>0</v>
      </c>
      <c r="T194" s="333">
        <v>0</v>
      </c>
      <c r="U194" s="333">
        <v>0.5</v>
      </c>
      <c r="V194" s="334">
        <v>0.9</v>
      </c>
    </row>
    <row r="195" spans="1:22" ht="13.5" customHeight="1" x14ac:dyDescent="0.4">
      <c r="A195" s="331"/>
      <c r="B195" s="332" t="s">
        <v>916</v>
      </c>
      <c r="C195" s="333"/>
      <c r="D195" s="333">
        <f t="shared" ref="D195:V195" si="53">D193+D194</f>
        <v>456</v>
      </c>
      <c r="E195" s="333">
        <f t="shared" si="53"/>
        <v>19.200000000000003</v>
      </c>
      <c r="F195" s="333">
        <f t="shared" si="53"/>
        <v>5.3999999999999995</v>
      </c>
      <c r="G195" s="333">
        <f t="shared" si="53"/>
        <v>79.5</v>
      </c>
      <c r="H195" s="333">
        <f t="shared" si="53"/>
        <v>915</v>
      </c>
      <c r="I195" s="333">
        <f t="shared" si="53"/>
        <v>470</v>
      </c>
      <c r="J195" s="333">
        <f t="shared" si="53"/>
        <v>109</v>
      </c>
      <c r="K195" s="333">
        <f t="shared" si="53"/>
        <v>49</v>
      </c>
      <c r="L195" s="333">
        <f t="shared" si="53"/>
        <v>226</v>
      </c>
      <c r="M195" s="333">
        <f t="shared" si="53"/>
        <v>1.3000000000000003</v>
      </c>
      <c r="N195" s="333">
        <f t="shared" si="53"/>
        <v>247</v>
      </c>
      <c r="O195" s="333">
        <f t="shared" si="53"/>
        <v>4.4000000000000004</v>
      </c>
      <c r="P195" s="333">
        <f t="shared" si="53"/>
        <v>0.60000000000000009</v>
      </c>
      <c r="Q195" s="333">
        <f t="shared" si="53"/>
        <v>46</v>
      </c>
      <c r="R195" s="333">
        <f t="shared" si="53"/>
        <v>0.15</v>
      </c>
      <c r="S195" s="333">
        <f t="shared" si="53"/>
        <v>0.12000000000000001</v>
      </c>
      <c r="T195" s="333">
        <f t="shared" si="53"/>
        <v>15</v>
      </c>
      <c r="U195" s="333">
        <f t="shared" si="53"/>
        <v>2.4000000000000004</v>
      </c>
      <c r="V195" s="334">
        <f t="shared" si="53"/>
        <v>2.2999999999999998</v>
      </c>
    </row>
    <row r="196" spans="1:22" ht="13.5" customHeight="1" x14ac:dyDescent="0.4">
      <c r="A196" s="331" t="s">
        <v>919</v>
      </c>
      <c r="B196" s="332"/>
      <c r="C196" s="333"/>
      <c r="D196" s="333">
        <f t="shared" ref="D196:V196" si="54">D186+D195</f>
        <v>888</v>
      </c>
      <c r="E196" s="333">
        <f t="shared" si="54"/>
        <v>30.6</v>
      </c>
      <c r="F196" s="333">
        <f t="shared" si="54"/>
        <v>8.8999999999999986</v>
      </c>
      <c r="G196" s="333">
        <f t="shared" si="54"/>
        <v>165.9</v>
      </c>
      <c r="H196" s="333">
        <f t="shared" si="54"/>
        <v>1520</v>
      </c>
      <c r="I196" s="333">
        <f t="shared" si="54"/>
        <v>935</v>
      </c>
      <c r="J196" s="333">
        <f t="shared" si="54"/>
        <v>168</v>
      </c>
      <c r="K196" s="333">
        <f t="shared" si="54"/>
        <v>109</v>
      </c>
      <c r="L196" s="333">
        <f t="shared" si="54"/>
        <v>379</v>
      </c>
      <c r="M196" s="333">
        <f t="shared" si="54"/>
        <v>2.4000000000000004</v>
      </c>
      <c r="N196" s="333">
        <f t="shared" si="54"/>
        <v>666</v>
      </c>
      <c r="O196" s="333">
        <f t="shared" si="54"/>
        <v>4.5</v>
      </c>
      <c r="P196" s="333">
        <f t="shared" si="54"/>
        <v>3.4</v>
      </c>
      <c r="Q196" s="333">
        <f t="shared" si="54"/>
        <v>149</v>
      </c>
      <c r="R196" s="333">
        <f t="shared" si="54"/>
        <v>0.37</v>
      </c>
      <c r="S196" s="333">
        <f t="shared" si="54"/>
        <v>0.27</v>
      </c>
      <c r="T196" s="333">
        <f t="shared" si="54"/>
        <v>43</v>
      </c>
      <c r="U196" s="333">
        <f t="shared" si="54"/>
        <v>6.5000000000000009</v>
      </c>
      <c r="V196" s="334">
        <f t="shared" si="54"/>
        <v>3.7</v>
      </c>
    </row>
    <row r="197" spans="1:22" ht="13.5" customHeight="1" x14ac:dyDescent="0.4">
      <c r="A197" s="335">
        <v>45303</v>
      </c>
      <c r="B197" s="332" t="s">
        <v>848</v>
      </c>
      <c r="C197" s="333" t="s">
        <v>915</v>
      </c>
      <c r="D197" s="333">
        <v>286</v>
      </c>
      <c r="E197" s="333">
        <v>4.3</v>
      </c>
      <c r="F197" s="333">
        <v>0.5</v>
      </c>
      <c r="G197" s="333">
        <v>63.1</v>
      </c>
      <c r="H197" s="333">
        <v>2</v>
      </c>
      <c r="I197" s="333">
        <v>49</v>
      </c>
      <c r="J197" s="333">
        <v>5</v>
      </c>
      <c r="K197" s="333">
        <v>12</v>
      </c>
      <c r="L197" s="333">
        <v>58</v>
      </c>
      <c r="M197" s="333">
        <v>0.2</v>
      </c>
      <c r="N197" s="333">
        <v>0</v>
      </c>
      <c r="O197" s="333">
        <v>0</v>
      </c>
      <c r="P197" s="333">
        <v>0</v>
      </c>
      <c r="Q197" s="333">
        <v>0</v>
      </c>
      <c r="R197" s="333">
        <v>0.03</v>
      </c>
      <c r="S197" s="333">
        <v>0.02</v>
      </c>
      <c r="T197" s="333">
        <v>0</v>
      </c>
      <c r="U197" s="333">
        <v>0.5</v>
      </c>
      <c r="V197" s="334">
        <v>0</v>
      </c>
    </row>
    <row r="198" spans="1:22" ht="13.5" customHeight="1" x14ac:dyDescent="0.4">
      <c r="A198" s="331"/>
      <c r="B198" s="332"/>
      <c r="C198" s="333" t="s">
        <v>101</v>
      </c>
      <c r="D198" s="333">
        <v>76</v>
      </c>
      <c r="E198" s="333">
        <v>5</v>
      </c>
      <c r="F198" s="333">
        <v>5</v>
      </c>
      <c r="G198" s="333">
        <v>3.1</v>
      </c>
      <c r="H198" s="333">
        <v>305</v>
      </c>
      <c r="I198" s="333">
        <v>50</v>
      </c>
      <c r="J198" s="333">
        <v>5</v>
      </c>
      <c r="K198" s="333">
        <v>2</v>
      </c>
      <c r="L198" s="333">
        <v>4</v>
      </c>
      <c r="M198" s="333">
        <v>0</v>
      </c>
      <c r="N198" s="333">
        <v>131</v>
      </c>
      <c r="O198" s="333">
        <v>0</v>
      </c>
      <c r="P198" s="333">
        <v>0.1</v>
      </c>
      <c r="Q198" s="333">
        <v>0</v>
      </c>
      <c r="R198" s="333">
        <v>0.01</v>
      </c>
      <c r="S198" s="333">
        <v>0.01</v>
      </c>
      <c r="T198" s="333">
        <v>2</v>
      </c>
      <c r="U198" s="333">
        <v>0.4</v>
      </c>
      <c r="V198" s="334">
        <v>0.8</v>
      </c>
    </row>
    <row r="199" spans="1:22" ht="13.5" customHeight="1" x14ac:dyDescent="0.4">
      <c r="A199" s="331"/>
      <c r="B199" s="332"/>
      <c r="C199" s="333" t="s">
        <v>102</v>
      </c>
      <c r="D199" s="333">
        <v>32</v>
      </c>
      <c r="E199" s="333">
        <v>2.2000000000000002</v>
      </c>
      <c r="F199" s="333">
        <v>1.6</v>
      </c>
      <c r="G199" s="333">
        <v>2.2000000000000002</v>
      </c>
      <c r="H199" s="333">
        <v>284</v>
      </c>
      <c r="I199" s="333">
        <v>32</v>
      </c>
      <c r="J199" s="333">
        <v>11</v>
      </c>
      <c r="K199" s="333">
        <v>2</v>
      </c>
      <c r="L199" s="333">
        <v>28</v>
      </c>
      <c r="M199" s="333">
        <v>0.3</v>
      </c>
      <c r="N199" s="333">
        <v>29</v>
      </c>
      <c r="O199" s="333">
        <v>0.3</v>
      </c>
      <c r="P199" s="333">
        <v>0</v>
      </c>
      <c r="Q199" s="333">
        <v>6</v>
      </c>
      <c r="R199" s="333">
        <v>0.01</v>
      </c>
      <c r="S199" s="333">
        <v>7.0000000000000007E-2</v>
      </c>
      <c r="T199" s="333">
        <v>0</v>
      </c>
      <c r="U199" s="333">
        <v>0.2</v>
      </c>
      <c r="V199" s="334">
        <v>0.7</v>
      </c>
    </row>
    <row r="200" spans="1:22" ht="13.5" customHeight="1" x14ac:dyDescent="0.4">
      <c r="A200" s="331"/>
      <c r="B200" s="332"/>
      <c r="C200" s="333" t="s">
        <v>103</v>
      </c>
      <c r="D200" s="333">
        <v>35</v>
      </c>
      <c r="E200" s="333">
        <v>0.9</v>
      </c>
      <c r="F200" s="333">
        <v>0.1</v>
      </c>
      <c r="G200" s="333">
        <v>8.1999999999999993</v>
      </c>
      <c r="H200" s="333">
        <v>131</v>
      </c>
      <c r="I200" s="333">
        <v>147</v>
      </c>
      <c r="J200" s="333">
        <v>4</v>
      </c>
      <c r="K200" s="333">
        <v>7</v>
      </c>
      <c r="L200" s="333">
        <v>14</v>
      </c>
      <c r="M200" s="333">
        <v>0.2</v>
      </c>
      <c r="N200" s="333">
        <v>181</v>
      </c>
      <c r="O200" s="333">
        <v>0.2</v>
      </c>
      <c r="P200" s="333">
        <v>0.1</v>
      </c>
      <c r="Q200" s="333">
        <v>1</v>
      </c>
      <c r="R200" s="333">
        <v>0.03</v>
      </c>
      <c r="S200" s="333">
        <v>0.03</v>
      </c>
      <c r="T200" s="333">
        <v>6</v>
      </c>
      <c r="U200" s="333">
        <v>1.3</v>
      </c>
      <c r="V200" s="334">
        <v>0.3</v>
      </c>
    </row>
    <row r="201" spans="1:22" ht="13.5" customHeight="1" x14ac:dyDescent="0.4">
      <c r="A201" s="331"/>
      <c r="B201" s="332"/>
      <c r="C201" s="333" t="s">
        <v>104</v>
      </c>
      <c r="D201" s="333">
        <v>6</v>
      </c>
      <c r="E201" s="333">
        <v>0.7</v>
      </c>
      <c r="F201" s="333">
        <v>0.1</v>
      </c>
      <c r="G201" s="333">
        <v>0.8</v>
      </c>
      <c r="H201" s="333">
        <v>40</v>
      </c>
      <c r="I201" s="333">
        <v>31</v>
      </c>
      <c r="J201" s="333">
        <v>15</v>
      </c>
      <c r="K201" s="333">
        <v>2</v>
      </c>
      <c r="L201" s="333">
        <v>4</v>
      </c>
      <c r="M201" s="333">
        <v>0.1</v>
      </c>
      <c r="N201" s="333">
        <v>27</v>
      </c>
      <c r="O201" s="333">
        <v>0</v>
      </c>
      <c r="P201" s="333">
        <v>0.1</v>
      </c>
      <c r="Q201" s="333">
        <v>15</v>
      </c>
      <c r="R201" s="333">
        <v>0.08</v>
      </c>
      <c r="S201" s="333">
        <v>0.01</v>
      </c>
      <c r="T201" s="333">
        <v>9</v>
      </c>
      <c r="U201" s="333">
        <v>0.2</v>
      </c>
      <c r="V201" s="334">
        <v>0.1</v>
      </c>
    </row>
    <row r="202" spans="1:22" ht="13.5" customHeight="1" x14ac:dyDescent="0.4">
      <c r="A202" s="331"/>
      <c r="B202" s="332" t="s">
        <v>916</v>
      </c>
      <c r="C202" s="333"/>
      <c r="D202" s="333">
        <f t="shared" ref="D202:V202" si="55">SUM(D197:D201)</f>
        <v>435</v>
      </c>
      <c r="E202" s="333">
        <f t="shared" si="55"/>
        <v>13.1</v>
      </c>
      <c r="F202" s="333">
        <f t="shared" si="55"/>
        <v>7.2999999999999989</v>
      </c>
      <c r="G202" s="333">
        <f t="shared" si="55"/>
        <v>77.400000000000006</v>
      </c>
      <c r="H202" s="333">
        <f t="shared" si="55"/>
        <v>762</v>
      </c>
      <c r="I202" s="333">
        <f t="shared" si="55"/>
        <v>309</v>
      </c>
      <c r="J202" s="333">
        <f t="shared" si="55"/>
        <v>40</v>
      </c>
      <c r="K202" s="333">
        <f t="shared" si="55"/>
        <v>25</v>
      </c>
      <c r="L202" s="333">
        <f t="shared" si="55"/>
        <v>108</v>
      </c>
      <c r="M202" s="333">
        <f t="shared" si="55"/>
        <v>0.79999999999999993</v>
      </c>
      <c r="N202" s="333">
        <f t="shared" si="55"/>
        <v>368</v>
      </c>
      <c r="O202" s="333">
        <f t="shared" si="55"/>
        <v>0.5</v>
      </c>
      <c r="P202" s="333">
        <f t="shared" si="55"/>
        <v>0.30000000000000004</v>
      </c>
      <c r="Q202" s="333">
        <f t="shared" si="55"/>
        <v>22</v>
      </c>
      <c r="R202" s="333">
        <f t="shared" si="55"/>
        <v>0.16</v>
      </c>
      <c r="S202" s="333">
        <f t="shared" si="55"/>
        <v>0.14000000000000001</v>
      </c>
      <c r="T202" s="333">
        <f t="shared" si="55"/>
        <v>17</v>
      </c>
      <c r="U202" s="333">
        <f t="shared" si="55"/>
        <v>2.6000000000000005</v>
      </c>
      <c r="V202" s="334">
        <f t="shared" si="55"/>
        <v>1.9000000000000001</v>
      </c>
    </row>
    <row r="203" spans="1:22" ht="13.5" customHeight="1" x14ac:dyDescent="0.4">
      <c r="A203" s="331"/>
      <c r="B203" s="332" t="s">
        <v>917</v>
      </c>
      <c r="C203" s="333" t="s">
        <v>299</v>
      </c>
      <c r="D203" s="333">
        <v>29</v>
      </c>
      <c r="E203" s="333">
        <v>1.1000000000000001</v>
      </c>
      <c r="F203" s="333">
        <v>1.2</v>
      </c>
      <c r="G203" s="333">
        <v>3.6</v>
      </c>
      <c r="H203" s="333">
        <v>133</v>
      </c>
      <c r="I203" s="333">
        <v>56</v>
      </c>
      <c r="J203" s="333">
        <v>11</v>
      </c>
      <c r="K203" s="333">
        <v>10</v>
      </c>
      <c r="L203" s="333">
        <v>14</v>
      </c>
      <c r="M203" s="333">
        <v>0.2</v>
      </c>
      <c r="N203" s="333">
        <v>0</v>
      </c>
      <c r="O203" s="333">
        <v>0</v>
      </c>
      <c r="P203" s="333">
        <v>0.2</v>
      </c>
      <c r="Q203" s="333">
        <v>0</v>
      </c>
      <c r="R203" s="333">
        <v>0.02</v>
      </c>
      <c r="S203" s="333">
        <v>0.01</v>
      </c>
      <c r="T203" s="333">
        <v>0</v>
      </c>
      <c r="U203" s="333">
        <v>1.4</v>
      </c>
      <c r="V203" s="334">
        <v>0.3</v>
      </c>
    </row>
    <row r="204" spans="1:22" ht="13.5" customHeight="1" x14ac:dyDescent="0.4">
      <c r="A204" s="331"/>
      <c r="B204" s="332" t="s">
        <v>916</v>
      </c>
      <c r="C204" s="333"/>
      <c r="D204" s="333">
        <f t="shared" ref="D204:V204" si="56">D202+D203</f>
        <v>464</v>
      </c>
      <c r="E204" s="333">
        <f t="shared" si="56"/>
        <v>14.2</v>
      </c>
      <c r="F204" s="333">
        <f t="shared" si="56"/>
        <v>8.4999999999999982</v>
      </c>
      <c r="G204" s="333">
        <f t="shared" si="56"/>
        <v>81</v>
      </c>
      <c r="H204" s="333">
        <f t="shared" si="56"/>
        <v>895</v>
      </c>
      <c r="I204" s="333">
        <f t="shared" si="56"/>
        <v>365</v>
      </c>
      <c r="J204" s="333">
        <f t="shared" si="56"/>
        <v>51</v>
      </c>
      <c r="K204" s="333">
        <f t="shared" si="56"/>
        <v>35</v>
      </c>
      <c r="L204" s="333">
        <f t="shared" si="56"/>
        <v>122</v>
      </c>
      <c r="M204" s="333">
        <f t="shared" si="56"/>
        <v>1</v>
      </c>
      <c r="N204" s="333">
        <f t="shared" si="56"/>
        <v>368</v>
      </c>
      <c r="O204" s="333">
        <f t="shared" si="56"/>
        <v>0.5</v>
      </c>
      <c r="P204" s="333">
        <f t="shared" si="56"/>
        <v>0.5</v>
      </c>
      <c r="Q204" s="333">
        <f t="shared" si="56"/>
        <v>22</v>
      </c>
      <c r="R204" s="333">
        <f t="shared" si="56"/>
        <v>0.18</v>
      </c>
      <c r="S204" s="333">
        <f t="shared" si="56"/>
        <v>0.15000000000000002</v>
      </c>
      <c r="T204" s="333">
        <f t="shared" si="56"/>
        <v>17</v>
      </c>
      <c r="U204" s="333">
        <f t="shared" si="56"/>
        <v>4</v>
      </c>
      <c r="V204" s="334">
        <f t="shared" si="56"/>
        <v>2.2000000000000002</v>
      </c>
    </row>
    <row r="205" spans="1:22" ht="13.5" customHeight="1" x14ac:dyDescent="0.4">
      <c r="A205" s="331"/>
      <c r="B205" s="332" t="s">
        <v>858</v>
      </c>
      <c r="C205" s="333" t="s">
        <v>915</v>
      </c>
      <c r="D205" s="333">
        <v>286</v>
      </c>
      <c r="E205" s="333">
        <v>4.3</v>
      </c>
      <c r="F205" s="333">
        <v>0.5</v>
      </c>
      <c r="G205" s="333">
        <v>63.1</v>
      </c>
      <c r="H205" s="333">
        <v>2</v>
      </c>
      <c r="I205" s="333">
        <v>49</v>
      </c>
      <c r="J205" s="333">
        <v>5</v>
      </c>
      <c r="K205" s="333">
        <v>12</v>
      </c>
      <c r="L205" s="333">
        <v>58</v>
      </c>
      <c r="M205" s="333">
        <v>0.2</v>
      </c>
      <c r="N205" s="333">
        <v>0</v>
      </c>
      <c r="O205" s="333">
        <v>0</v>
      </c>
      <c r="P205" s="333">
        <v>0</v>
      </c>
      <c r="Q205" s="333">
        <v>0</v>
      </c>
      <c r="R205" s="333">
        <v>0.03</v>
      </c>
      <c r="S205" s="333">
        <v>0.02</v>
      </c>
      <c r="T205" s="333">
        <v>0</v>
      </c>
      <c r="U205" s="333">
        <v>0.5</v>
      </c>
      <c r="V205" s="334">
        <v>0</v>
      </c>
    </row>
    <row r="206" spans="1:22" ht="13.5" customHeight="1" x14ac:dyDescent="0.4">
      <c r="A206" s="331"/>
      <c r="B206" s="332"/>
      <c r="C206" s="333" t="s">
        <v>105</v>
      </c>
      <c r="D206" s="333">
        <v>127</v>
      </c>
      <c r="E206" s="333">
        <v>2.2999999999999998</v>
      </c>
      <c r="F206" s="333">
        <v>7.6</v>
      </c>
      <c r="G206" s="333">
        <v>12</v>
      </c>
      <c r="H206" s="333">
        <v>184</v>
      </c>
      <c r="I206" s="333">
        <v>107</v>
      </c>
      <c r="J206" s="333">
        <v>4</v>
      </c>
      <c r="K206" s="333">
        <v>10</v>
      </c>
      <c r="L206" s="333">
        <v>26</v>
      </c>
      <c r="M206" s="333">
        <v>0.3</v>
      </c>
      <c r="N206" s="333">
        <v>0</v>
      </c>
      <c r="O206" s="333">
        <v>0.1</v>
      </c>
      <c r="P206" s="333">
        <v>1.5</v>
      </c>
      <c r="Q206" s="333">
        <v>14</v>
      </c>
      <c r="R206" s="333">
        <v>0.03</v>
      </c>
      <c r="S206" s="333">
        <v>0.02</v>
      </c>
      <c r="T206" s="333">
        <v>3</v>
      </c>
      <c r="U206" s="333">
        <v>0.8</v>
      </c>
      <c r="V206" s="334">
        <v>0.5</v>
      </c>
    </row>
    <row r="207" spans="1:22" ht="13.5" customHeight="1" x14ac:dyDescent="0.4">
      <c r="A207" s="331"/>
      <c r="B207" s="332"/>
      <c r="C207" s="333" t="s">
        <v>106</v>
      </c>
      <c r="D207" s="333">
        <v>3</v>
      </c>
      <c r="E207" s="333">
        <v>0.2</v>
      </c>
      <c r="F207" s="333">
        <v>0</v>
      </c>
      <c r="G207" s="333">
        <v>0.6</v>
      </c>
      <c r="H207" s="333">
        <v>0</v>
      </c>
      <c r="I207" s="333">
        <v>27</v>
      </c>
      <c r="J207" s="333">
        <v>6</v>
      </c>
      <c r="K207" s="333">
        <v>2</v>
      </c>
      <c r="L207" s="333">
        <v>4</v>
      </c>
      <c r="M207" s="333">
        <v>0.1</v>
      </c>
      <c r="N207" s="333">
        <v>5</v>
      </c>
      <c r="O207" s="333">
        <v>0</v>
      </c>
      <c r="P207" s="333">
        <v>0</v>
      </c>
      <c r="Q207" s="333">
        <v>5</v>
      </c>
      <c r="R207" s="333">
        <v>0.01</v>
      </c>
      <c r="S207" s="333">
        <v>0.01</v>
      </c>
      <c r="T207" s="333">
        <v>1</v>
      </c>
      <c r="U207" s="333">
        <v>0.3</v>
      </c>
      <c r="V207" s="334">
        <v>0</v>
      </c>
    </row>
    <row r="208" spans="1:22" ht="13.5" customHeight="1" x14ac:dyDescent="0.4">
      <c r="A208" s="331"/>
      <c r="B208" s="332"/>
      <c r="C208" s="333" t="s">
        <v>107</v>
      </c>
      <c r="D208" s="333">
        <v>19</v>
      </c>
      <c r="E208" s="333">
        <v>0.7</v>
      </c>
      <c r="F208" s="333">
        <v>0.1</v>
      </c>
      <c r="G208" s="333">
        <v>4</v>
      </c>
      <c r="H208" s="333">
        <v>118</v>
      </c>
      <c r="I208" s="333">
        <v>51</v>
      </c>
      <c r="J208" s="333">
        <v>14</v>
      </c>
      <c r="K208" s="333">
        <v>2</v>
      </c>
      <c r="L208" s="333">
        <v>7</v>
      </c>
      <c r="M208" s="333">
        <v>0</v>
      </c>
      <c r="N208" s="333">
        <v>76</v>
      </c>
      <c r="O208" s="333">
        <v>0</v>
      </c>
      <c r="P208" s="333">
        <v>0</v>
      </c>
      <c r="Q208" s="333">
        <v>0</v>
      </c>
      <c r="R208" s="333">
        <v>0.01</v>
      </c>
      <c r="S208" s="333">
        <v>0.01</v>
      </c>
      <c r="T208" s="333">
        <v>2</v>
      </c>
      <c r="U208" s="333">
        <v>0.4</v>
      </c>
      <c r="V208" s="334">
        <v>0.3</v>
      </c>
    </row>
    <row r="209" spans="1:22" ht="13.5" customHeight="1" x14ac:dyDescent="0.4">
      <c r="A209" s="331"/>
      <c r="B209" s="332"/>
      <c r="C209" s="333" t="s">
        <v>108</v>
      </c>
      <c r="D209" s="333">
        <v>52</v>
      </c>
      <c r="E209" s="333">
        <v>2.4</v>
      </c>
      <c r="F209" s="333">
        <v>2.7</v>
      </c>
      <c r="G209" s="333">
        <v>5</v>
      </c>
      <c r="H209" s="333">
        <v>188</v>
      </c>
      <c r="I209" s="333">
        <v>36</v>
      </c>
      <c r="J209" s="333">
        <v>13</v>
      </c>
      <c r="K209" s="333">
        <v>8</v>
      </c>
      <c r="L209" s="333">
        <v>9</v>
      </c>
      <c r="M209" s="333">
        <v>0.2</v>
      </c>
      <c r="N209" s="333">
        <v>0</v>
      </c>
      <c r="O209" s="333">
        <v>0</v>
      </c>
      <c r="P209" s="333">
        <v>0.1</v>
      </c>
      <c r="Q209" s="333">
        <v>0</v>
      </c>
      <c r="R209" s="333">
        <v>0</v>
      </c>
      <c r="S209" s="333">
        <v>0</v>
      </c>
      <c r="T209" s="333">
        <v>0</v>
      </c>
      <c r="U209" s="333">
        <v>1.4</v>
      </c>
      <c r="V209" s="334">
        <v>0.5</v>
      </c>
    </row>
    <row r="210" spans="1:22" ht="13.5" customHeight="1" x14ac:dyDescent="0.4">
      <c r="A210" s="331"/>
      <c r="B210" s="332"/>
      <c r="C210" s="333" t="s">
        <v>109</v>
      </c>
      <c r="D210" s="333">
        <v>8</v>
      </c>
      <c r="E210" s="333">
        <v>0.7</v>
      </c>
      <c r="F210" s="333">
        <v>0.2</v>
      </c>
      <c r="G210" s="333">
        <v>0.9</v>
      </c>
      <c r="H210" s="333">
        <v>54</v>
      </c>
      <c r="I210" s="333">
        <v>13</v>
      </c>
      <c r="J210" s="333">
        <v>21</v>
      </c>
      <c r="K210" s="333">
        <v>7</v>
      </c>
      <c r="L210" s="333">
        <v>6</v>
      </c>
      <c r="M210" s="333">
        <v>0.2</v>
      </c>
      <c r="N210" s="333">
        <v>87</v>
      </c>
      <c r="O210" s="333">
        <v>0</v>
      </c>
      <c r="P210" s="333">
        <v>0.5</v>
      </c>
      <c r="Q210" s="333">
        <v>58</v>
      </c>
      <c r="R210" s="333">
        <v>0</v>
      </c>
      <c r="S210" s="333">
        <v>0.01</v>
      </c>
      <c r="T210" s="333">
        <v>1</v>
      </c>
      <c r="U210" s="333">
        <v>0.6</v>
      </c>
      <c r="V210" s="334">
        <v>0.1</v>
      </c>
    </row>
    <row r="211" spans="1:22" ht="13.5" customHeight="1" x14ac:dyDescent="0.4">
      <c r="A211" s="331"/>
      <c r="B211" s="332" t="s">
        <v>916</v>
      </c>
      <c r="C211" s="333"/>
      <c r="D211" s="333">
        <f t="shared" ref="D211:V211" si="57">SUM(D205:D210)</f>
        <v>495</v>
      </c>
      <c r="E211" s="333">
        <f t="shared" si="57"/>
        <v>10.6</v>
      </c>
      <c r="F211" s="333">
        <f t="shared" si="57"/>
        <v>11.099999999999998</v>
      </c>
      <c r="G211" s="333">
        <f t="shared" si="57"/>
        <v>85.6</v>
      </c>
      <c r="H211" s="333">
        <f t="shared" si="57"/>
        <v>546</v>
      </c>
      <c r="I211" s="333">
        <f t="shared" si="57"/>
        <v>283</v>
      </c>
      <c r="J211" s="333">
        <f t="shared" si="57"/>
        <v>63</v>
      </c>
      <c r="K211" s="333">
        <f t="shared" si="57"/>
        <v>41</v>
      </c>
      <c r="L211" s="333">
        <f t="shared" si="57"/>
        <v>110</v>
      </c>
      <c r="M211" s="333">
        <f t="shared" si="57"/>
        <v>1</v>
      </c>
      <c r="N211" s="333">
        <f t="shared" si="57"/>
        <v>168</v>
      </c>
      <c r="O211" s="333">
        <f t="shared" si="57"/>
        <v>0.1</v>
      </c>
      <c r="P211" s="333">
        <f t="shared" si="57"/>
        <v>2.1</v>
      </c>
      <c r="Q211" s="333">
        <f t="shared" si="57"/>
        <v>77</v>
      </c>
      <c r="R211" s="333">
        <f t="shared" si="57"/>
        <v>7.9999999999999988E-2</v>
      </c>
      <c r="S211" s="333">
        <f t="shared" si="57"/>
        <v>7.0000000000000007E-2</v>
      </c>
      <c r="T211" s="333">
        <f t="shared" si="57"/>
        <v>7</v>
      </c>
      <c r="U211" s="333">
        <f t="shared" si="57"/>
        <v>4</v>
      </c>
      <c r="V211" s="334">
        <f t="shared" si="57"/>
        <v>1.4000000000000001</v>
      </c>
    </row>
    <row r="212" spans="1:22" ht="13.5" customHeight="1" x14ac:dyDescent="0.4">
      <c r="A212" s="331"/>
      <c r="B212" s="332" t="s">
        <v>918</v>
      </c>
      <c r="C212" s="333" t="s">
        <v>300</v>
      </c>
      <c r="D212" s="333">
        <v>44</v>
      </c>
      <c r="E212" s="333">
        <v>1.6</v>
      </c>
      <c r="F212" s="333">
        <v>0.5</v>
      </c>
      <c r="G212" s="333">
        <v>8</v>
      </c>
      <c r="H212" s="333">
        <v>204</v>
      </c>
      <c r="I212" s="333">
        <v>11</v>
      </c>
      <c r="J212" s="333">
        <v>2</v>
      </c>
      <c r="K212" s="333">
        <v>5</v>
      </c>
      <c r="L212" s="333">
        <v>17</v>
      </c>
      <c r="M212" s="333">
        <v>0.2</v>
      </c>
      <c r="N212" s="333">
        <v>1</v>
      </c>
      <c r="O212" s="333">
        <v>0</v>
      </c>
      <c r="P212" s="333">
        <v>0</v>
      </c>
      <c r="Q212" s="333">
        <v>0</v>
      </c>
      <c r="R212" s="333">
        <v>0.03</v>
      </c>
      <c r="S212" s="333">
        <v>0.01</v>
      </c>
      <c r="T212" s="333">
        <v>1</v>
      </c>
      <c r="U212" s="333">
        <v>0.4</v>
      </c>
      <c r="V212" s="334">
        <v>0.5</v>
      </c>
    </row>
    <row r="213" spans="1:22" ht="13.5" customHeight="1" x14ac:dyDescent="0.4">
      <c r="A213" s="331"/>
      <c r="B213" s="332" t="s">
        <v>916</v>
      </c>
      <c r="C213" s="333"/>
      <c r="D213" s="333">
        <f t="shared" ref="D213:V213" si="58">D211+D212</f>
        <v>539</v>
      </c>
      <c r="E213" s="333">
        <f t="shared" si="58"/>
        <v>12.2</v>
      </c>
      <c r="F213" s="333">
        <f t="shared" si="58"/>
        <v>11.599999999999998</v>
      </c>
      <c r="G213" s="333">
        <f t="shared" si="58"/>
        <v>93.6</v>
      </c>
      <c r="H213" s="333">
        <f t="shared" si="58"/>
        <v>750</v>
      </c>
      <c r="I213" s="333">
        <f t="shared" si="58"/>
        <v>294</v>
      </c>
      <c r="J213" s="333">
        <f t="shared" si="58"/>
        <v>65</v>
      </c>
      <c r="K213" s="333">
        <f t="shared" si="58"/>
        <v>46</v>
      </c>
      <c r="L213" s="333">
        <f t="shared" si="58"/>
        <v>127</v>
      </c>
      <c r="M213" s="333">
        <f t="shared" si="58"/>
        <v>1.2</v>
      </c>
      <c r="N213" s="333">
        <f t="shared" si="58"/>
        <v>169</v>
      </c>
      <c r="O213" s="333">
        <f t="shared" si="58"/>
        <v>0.1</v>
      </c>
      <c r="P213" s="333">
        <f t="shared" si="58"/>
        <v>2.1</v>
      </c>
      <c r="Q213" s="333">
        <f t="shared" si="58"/>
        <v>77</v>
      </c>
      <c r="R213" s="333">
        <f t="shared" si="58"/>
        <v>0.10999999999999999</v>
      </c>
      <c r="S213" s="333">
        <f t="shared" si="58"/>
        <v>0.08</v>
      </c>
      <c r="T213" s="333">
        <f t="shared" si="58"/>
        <v>8</v>
      </c>
      <c r="U213" s="333">
        <f t="shared" si="58"/>
        <v>4.4000000000000004</v>
      </c>
      <c r="V213" s="334">
        <f t="shared" si="58"/>
        <v>1.9000000000000001</v>
      </c>
    </row>
    <row r="214" spans="1:22" ht="13.5" customHeight="1" x14ac:dyDescent="0.4">
      <c r="A214" s="331" t="s">
        <v>919</v>
      </c>
      <c r="B214" s="332"/>
      <c r="C214" s="333"/>
      <c r="D214" s="333">
        <f t="shared" ref="D214:V214" si="59">D204+D213</f>
        <v>1003</v>
      </c>
      <c r="E214" s="333">
        <f t="shared" si="59"/>
        <v>26.4</v>
      </c>
      <c r="F214" s="333">
        <f t="shared" si="59"/>
        <v>20.099999999999994</v>
      </c>
      <c r="G214" s="333">
        <f t="shared" si="59"/>
        <v>174.6</v>
      </c>
      <c r="H214" s="333">
        <f t="shared" si="59"/>
        <v>1645</v>
      </c>
      <c r="I214" s="333">
        <f t="shared" si="59"/>
        <v>659</v>
      </c>
      <c r="J214" s="333">
        <f t="shared" si="59"/>
        <v>116</v>
      </c>
      <c r="K214" s="333">
        <f t="shared" si="59"/>
        <v>81</v>
      </c>
      <c r="L214" s="333">
        <f t="shared" si="59"/>
        <v>249</v>
      </c>
      <c r="M214" s="333">
        <f t="shared" si="59"/>
        <v>2.2000000000000002</v>
      </c>
      <c r="N214" s="333">
        <f t="shared" si="59"/>
        <v>537</v>
      </c>
      <c r="O214" s="333">
        <f t="shared" si="59"/>
        <v>0.6</v>
      </c>
      <c r="P214" s="333">
        <f t="shared" si="59"/>
        <v>2.6</v>
      </c>
      <c r="Q214" s="333">
        <f t="shared" si="59"/>
        <v>99</v>
      </c>
      <c r="R214" s="333">
        <f t="shared" si="59"/>
        <v>0.28999999999999998</v>
      </c>
      <c r="S214" s="333">
        <f t="shared" si="59"/>
        <v>0.23000000000000004</v>
      </c>
      <c r="T214" s="333">
        <f t="shared" si="59"/>
        <v>25</v>
      </c>
      <c r="U214" s="333">
        <f t="shared" si="59"/>
        <v>8.4</v>
      </c>
      <c r="V214" s="334">
        <f t="shared" si="59"/>
        <v>4.1000000000000005</v>
      </c>
    </row>
    <row r="215" spans="1:22" ht="13.5" customHeight="1" x14ac:dyDescent="0.4">
      <c r="A215" s="335">
        <v>45304</v>
      </c>
      <c r="B215" s="332" t="s">
        <v>848</v>
      </c>
      <c r="C215" s="333" t="s">
        <v>915</v>
      </c>
      <c r="D215" s="333">
        <v>286</v>
      </c>
      <c r="E215" s="333">
        <v>4.3</v>
      </c>
      <c r="F215" s="333">
        <v>0.5</v>
      </c>
      <c r="G215" s="333">
        <v>63.1</v>
      </c>
      <c r="H215" s="333">
        <v>2</v>
      </c>
      <c r="I215" s="333">
        <v>49</v>
      </c>
      <c r="J215" s="333">
        <v>5</v>
      </c>
      <c r="K215" s="333">
        <v>12</v>
      </c>
      <c r="L215" s="333">
        <v>58</v>
      </c>
      <c r="M215" s="333">
        <v>0.2</v>
      </c>
      <c r="N215" s="333">
        <v>0</v>
      </c>
      <c r="O215" s="333">
        <v>0</v>
      </c>
      <c r="P215" s="333">
        <v>0</v>
      </c>
      <c r="Q215" s="333">
        <v>0</v>
      </c>
      <c r="R215" s="333">
        <v>0.03</v>
      </c>
      <c r="S215" s="333">
        <v>0.02</v>
      </c>
      <c r="T215" s="333">
        <v>0</v>
      </c>
      <c r="U215" s="333">
        <v>0.5</v>
      </c>
      <c r="V215" s="334">
        <v>0</v>
      </c>
    </row>
    <row r="216" spans="1:22" ht="13.5" customHeight="1" x14ac:dyDescent="0.4">
      <c r="A216" s="331"/>
      <c r="B216" s="332"/>
      <c r="C216" s="333" t="s">
        <v>110</v>
      </c>
      <c r="D216" s="333">
        <v>63</v>
      </c>
      <c r="E216" s="333">
        <v>4.7</v>
      </c>
      <c r="F216" s="333">
        <v>3.2</v>
      </c>
      <c r="G216" s="333">
        <v>4.2</v>
      </c>
      <c r="H216" s="333">
        <v>181</v>
      </c>
      <c r="I216" s="333">
        <v>119</v>
      </c>
      <c r="J216" s="333">
        <v>7</v>
      </c>
      <c r="K216" s="333">
        <v>8</v>
      </c>
      <c r="L216" s="333">
        <v>49</v>
      </c>
      <c r="M216" s="333">
        <v>0.2</v>
      </c>
      <c r="N216" s="333">
        <v>5</v>
      </c>
      <c r="O216" s="333">
        <v>0.1</v>
      </c>
      <c r="P216" s="333">
        <v>0.1</v>
      </c>
      <c r="Q216" s="333">
        <v>1</v>
      </c>
      <c r="R216" s="333">
        <v>0.15</v>
      </c>
      <c r="S216" s="333">
        <v>0.05</v>
      </c>
      <c r="T216" s="333">
        <v>7</v>
      </c>
      <c r="U216" s="333">
        <v>0.5</v>
      </c>
      <c r="V216" s="334">
        <v>0.5</v>
      </c>
    </row>
    <row r="217" spans="1:22" ht="13.5" customHeight="1" x14ac:dyDescent="0.4">
      <c r="A217" s="331"/>
      <c r="B217" s="332"/>
      <c r="C217" s="333" t="s">
        <v>111</v>
      </c>
      <c r="D217" s="333">
        <v>31</v>
      </c>
      <c r="E217" s="333">
        <v>0.8</v>
      </c>
      <c r="F217" s="333">
        <v>1.5</v>
      </c>
      <c r="G217" s="333">
        <v>3.8</v>
      </c>
      <c r="H217" s="333">
        <v>227</v>
      </c>
      <c r="I217" s="333">
        <v>164</v>
      </c>
      <c r="J217" s="333">
        <v>29</v>
      </c>
      <c r="K217" s="333">
        <v>18</v>
      </c>
      <c r="L217" s="333">
        <v>11</v>
      </c>
      <c r="M217" s="333">
        <v>0.2</v>
      </c>
      <c r="N217" s="333">
        <v>18</v>
      </c>
      <c r="O217" s="333">
        <v>0</v>
      </c>
      <c r="P217" s="333">
        <v>0</v>
      </c>
      <c r="Q217" s="333">
        <v>16</v>
      </c>
      <c r="R217" s="333">
        <v>0.01</v>
      </c>
      <c r="S217" s="333">
        <v>0.02</v>
      </c>
      <c r="T217" s="333">
        <v>0</v>
      </c>
      <c r="U217" s="333">
        <v>1.3</v>
      </c>
      <c r="V217" s="334">
        <v>0.6</v>
      </c>
    </row>
    <row r="218" spans="1:22" ht="13.5" customHeight="1" x14ac:dyDescent="0.4">
      <c r="A218" s="331"/>
      <c r="B218" s="332"/>
      <c r="C218" s="333" t="s">
        <v>112</v>
      </c>
      <c r="D218" s="333">
        <v>29</v>
      </c>
      <c r="E218" s="333">
        <v>2</v>
      </c>
      <c r="F218" s="333">
        <v>1.1000000000000001</v>
      </c>
      <c r="G218" s="333">
        <v>3</v>
      </c>
      <c r="H218" s="333">
        <v>185</v>
      </c>
      <c r="I218" s="333">
        <v>81</v>
      </c>
      <c r="J218" s="333">
        <v>14</v>
      </c>
      <c r="K218" s="333">
        <v>5</v>
      </c>
      <c r="L218" s="333">
        <v>14</v>
      </c>
      <c r="M218" s="333">
        <v>0.1</v>
      </c>
      <c r="N218" s="333">
        <v>88</v>
      </c>
      <c r="O218" s="333">
        <v>0</v>
      </c>
      <c r="P218" s="333">
        <v>0.1</v>
      </c>
      <c r="Q218" s="333">
        <v>21</v>
      </c>
      <c r="R218" s="333">
        <v>0.02</v>
      </c>
      <c r="S218" s="333">
        <v>0.02</v>
      </c>
      <c r="T218" s="333">
        <v>11</v>
      </c>
      <c r="U218" s="333">
        <v>0.6</v>
      </c>
      <c r="V218" s="334">
        <v>0.5</v>
      </c>
    </row>
    <row r="219" spans="1:22" ht="13.5" customHeight="1" x14ac:dyDescent="0.4">
      <c r="A219" s="331"/>
      <c r="B219" s="332"/>
      <c r="C219" s="333" t="s">
        <v>113</v>
      </c>
      <c r="D219" s="333">
        <v>11</v>
      </c>
      <c r="E219" s="333">
        <v>0.4</v>
      </c>
      <c r="F219" s="333">
        <v>0.4</v>
      </c>
      <c r="G219" s="333">
        <v>1.5</v>
      </c>
      <c r="H219" s="333">
        <v>73</v>
      </c>
      <c r="I219" s="333">
        <v>10</v>
      </c>
      <c r="J219" s="333">
        <v>8</v>
      </c>
      <c r="K219" s="333">
        <v>2</v>
      </c>
      <c r="L219" s="333">
        <v>4</v>
      </c>
      <c r="M219" s="333">
        <v>0.1</v>
      </c>
      <c r="N219" s="333">
        <v>0</v>
      </c>
      <c r="O219" s="333">
        <v>0</v>
      </c>
      <c r="P219" s="333">
        <v>0</v>
      </c>
      <c r="Q219" s="333">
        <v>0</v>
      </c>
      <c r="R219" s="333">
        <v>0</v>
      </c>
      <c r="S219" s="333">
        <v>0</v>
      </c>
      <c r="T219" s="333">
        <v>0</v>
      </c>
      <c r="U219" s="333">
        <v>0.3</v>
      </c>
      <c r="V219" s="334">
        <v>0.2</v>
      </c>
    </row>
    <row r="220" spans="1:22" ht="13.5" customHeight="1" x14ac:dyDescent="0.4">
      <c r="A220" s="331"/>
      <c r="B220" s="332" t="s">
        <v>916</v>
      </c>
      <c r="C220" s="333"/>
      <c r="D220" s="333">
        <f t="shared" ref="D220:V220" si="60">SUM(D215:D219)</f>
        <v>420</v>
      </c>
      <c r="E220" s="333">
        <f t="shared" si="60"/>
        <v>12.200000000000001</v>
      </c>
      <c r="F220" s="333">
        <f t="shared" si="60"/>
        <v>6.7000000000000011</v>
      </c>
      <c r="G220" s="333">
        <f t="shared" si="60"/>
        <v>75.599999999999994</v>
      </c>
      <c r="H220" s="333">
        <f t="shared" si="60"/>
        <v>668</v>
      </c>
      <c r="I220" s="333">
        <f t="shared" si="60"/>
        <v>423</v>
      </c>
      <c r="J220" s="333">
        <f t="shared" si="60"/>
        <v>63</v>
      </c>
      <c r="K220" s="333">
        <f t="shared" si="60"/>
        <v>45</v>
      </c>
      <c r="L220" s="333">
        <f t="shared" si="60"/>
        <v>136</v>
      </c>
      <c r="M220" s="333">
        <f t="shared" si="60"/>
        <v>0.8</v>
      </c>
      <c r="N220" s="333">
        <f t="shared" si="60"/>
        <v>111</v>
      </c>
      <c r="O220" s="333">
        <f t="shared" si="60"/>
        <v>0.1</v>
      </c>
      <c r="P220" s="333">
        <f t="shared" si="60"/>
        <v>0.2</v>
      </c>
      <c r="Q220" s="333">
        <f t="shared" si="60"/>
        <v>38</v>
      </c>
      <c r="R220" s="333">
        <f t="shared" si="60"/>
        <v>0.21</v>
      </c>
      <c r="S220" s="333">
        <f t="shared" si="60"/>
        <v>0.11000000000000001</v>
      </c>
      <c r="T220" s="333">
        <f t="shared" si="60"/>
        <v>18</v>
      </c>
      <c r="U220" s="333">
        <f t="shared" si="60"/>
        <v>3.1999999999999997</v>
      </c>
      <c r="V220" s="334">
        <f t="shared" si="60"/>
        <v>1.8</v>
      </c>
    </row>
    <row r="221" spans="1:22" ht="13.5" customHeight="1" x14ac:dyDescent="0.4">
      <c r="A221" s="331"/>
      <c r="B221" s="332" t="s">
        <v>917</v>
      </c>
      <c r="C221" s="333" t="s">
        <v>261</v>
      </c>
      <c r="D221" s="333">
        <v>42</v>
      </c>
      <c r="E221" s="333">
        <v>1.6</v>
      </c>
      <c r="F221" s="333">
        <v>2.1</v>
      </c>
      <c r="G221" s="333">
        <v>4.4000000000000004</v>
      </c>
      <c r="H221" s="333">
        <v>100</v>
      </c>
      <c r="I221" s="333">
        <v>54</v>
      </c>
      <c r="J221" s="333">
        <v>1</v>
      </c>
      <c r="K221" s="333">
        <v>5</v>
      </c>
      <c r="L221" s="333">
        <v>17</v>
      </c>
      <c r="M221" s="333">
        <v>0</v>
      </c>
      <c r="N221" s="333">
        <v>0</v>
      </c>
      <c r="O221" s="333">
        <v>0</v>
      </c>
      <c r="P221" s="333">
        <v>0</v>
      </c>
      <c r="Q221" s="333">
        <v>0</v>
      </c>
      <c r="R221" s="333">
        <v>0.02</v>
      </c>
      <c r="S221" s="333">
        <v>0.02</v>
      </c>
      <c r="T221" s="333">
        <v>1</v>
      </c>
      <c r="U221" s="333">
        <v>0.6</v>
      </c>
      <c r="V221" s="334">
        <v>0.3</v>
      </c>
    </row>
    <row r="222" spans="1:22" ht="13.5" customHeight="1" x14ac:dyDescent="0.4">
      <c r="A222" s="331"/>
      <c r="B222" s="332" t="s">
        <v>916</v>
      </c>
      <c r="C222" s="333"/>
      <c r="D222" s="333">
        <f t="shared" ref="D222:V222" si="61">D220+D221</f>
        <v>462</v>
      </c>
      <c r="E222" s="333">
        <f t="shared" si="61"/>
        <v>13.8</v>
      </c>
      <c r="F222" s="333">
        <f t="shared" si="61"/>
        <v>8.8000000000000007</v>
      </c>
      <c r="G222" s="333">
        <f t="shared" si="61"/>
        <v>80</v>
      </c>
      <c r="H222" s="333">
        <f t="shared" si="61"/>
        <v>768</v>
      </c>
      <c r="I222" s="333">
        <f t="shared" si="61"/>
        <v>477</v>
      </c>
      <c r="J222" s="333">
        <f t="shared" si="61"/>
        <v>64</v>
      </c>
      <c r="K222" s="333">
        <f t="shared" si="61"/>
        <v>50</v>
      </c>
      <c r="L222" s="333">
        <f t="shared" si="61"/>
        <v>153</v>
      </c>
      <c r="M222" s="333">
        <f t="shared" si="61"/>
        <v>0.8</v>
      </c>
      <c r="N222" s="333">
        <f t="shared" si="61"/>
        <v>111</v>
      </c>
      <c r="O222" s="333">
        <f t="shared" si="61"/>
        <v>0.1</v>
      </c>
      <c r="P222" s="333">
        <f t="shared" si="61"/>
        <v>0.2</v>
      </c>
      <c r="Q222" s="333">
        <f t="shared" si="61"/>
        <v>38</v>
      </c>
      <c r="R222" s="333">
        <f t="shared" si="61"/>
        <v>0.22999999999999998</v>
      </c>
      <c r="S222" s="333">
        <f t="shared" si="61"/>
        <v>0.13</v>
      </c>
      <c r="T222" s="333">
        <f t="shared" si="61"/>
        <v>19</v>
      </c>
      <c r="U222" s="333">
        <f t="shared" si="61"/>
        <v>3.8</v>
      </c>
      <c r="V222" s="334">
        <f t="shared" si="61"/>
        <v>2.1</v>
      </c>
    </row>
    <row r="223" spans="1:22" ht="13.5" customHeight="1" x14ac:dyDescent="0.4">
      <c r="A223" s="331"/>
      <c r="B223" s="332" t="s">
        <v>858</v>
      </c>
      <c r="C223" s="333" t="s">
        <v>915</v>
      </c>
      <c r="D223" s="333">
        <v>286</v>
      </c>
      <c r="E223" s="333">
        <v>4.3</v>
      </c>
      <c r="F223" s="333">
        <v>0.5</v>
      </c>
      <c r="G223" s="333">
        <v>63.1</v>
      </c>
      <c r="H223" s="333">
        <v>2</v>
      </c>
      <c r="I223" s="333">
        <v>49</v>
      </c>
      <c r="J223" s="333">
        <v>5</v>
      </c>
      <c r="K223" s="333">
        <v>12</v>
      </c>
      <c r="L223" s="333">
        <v>58</v>
      </c>
      <c r="M223" s="333">
        <v>0.2</v>
      </c>
      <c r="N223" s="333">
        <v>0</v>
      </c>
      <c r="O223" s="333">
        <v>0</v>
      </c>
      <c r="P223" s="333">
        <v>0</v>
      </c>
      <c r="Q223" s="333">
        <v>0</v>
      </c>
      <c r="R223" s="333">
        <v>0.03</v>
      </c>
      <c r="S223" s="333">
        <v>0.02</v>
      </c>
      <c r="T223" s="333">
        <v>0</v>
      </c>
      <c r="U223" s="333">
        <v>0.5</v>
      </c>
      <c r="V223" s="334">
        <v>0</v>
      </c>
    </row>
    <row r="224" spans="1:22" ht="13.5" customHeight="1" x14ac:dyDescent="0.4">
      <c r="A224" s="331"/>
      <c r="B224" s="332"/>
      <c r="C224" s="333" t="s">
        <v>114</v>
      </c>
      <c r="D224" s="333">
        <v>56</v>
      </c>
      <c r="E224" s="333">
        <v>7.7</v>
      </c>
      <c r="F224" s="333">
        <v>1.5</v>
      </c>
      <c r="G224" s="333">
        <v>2</v>
      </c>
      <c r="H224" s="333">
        <v>334</v>
      </c>
      <c r="I224" s="333">
        <v>134</v>
      </c>
      <c r="J224" s="333">
        <v>11</v>
      </c>
      <c r="K224" s="333">
        <v>13</v>
      </c>
      <c r="L224" s="333">
        <v>77</v>
      </c>
      <c r="M224" s="333">
        <v>0.2</v>
      </c>
      <c r="N224" s="333">
        <v>9</v>
      </c>
      <c r="O224" s="333">
        <v>1.3</v>
      </c>
      <c r="P224" s="333">
        <v>0.5</v>
      </c>
      <c r="Q224" s="333">
        <v>0</v>
      </c>
      <c r="R224" s="333">
        <v>0.02</v>
      </c>
      <c r="S224" s="333">
        <v>0.02</v>
      </c>
      <c r="T224" s="333">
        <v>0</v>
      </c>
      <c r="U224" s="333">
        <v>0.1</v>
      </c>
      <c r="V224" s="334">
        <v>0.8</v>
      </c>
    </row>
    <row r="225" spans="1:22" ht="13.5" customHeight="1" x14ac:dyDescent="0.4">
      <c r="A225" s="331"/>
      <c r="B225" s="332"/>
      <c r="C225" s="333" t="s">
        <v>115</v>
      </c>
      <c r="D225" s="333">
        <v>12</v>
      </c>
      <c r="E225" s="333">
        <v>0.3</v>
      </c>
      <c r="F225" s="333">
        <v>0.1</v>
      </c>
      <c r="G225" s="333">
        <v>3.3</v>
      </c>
      <c r="H225" s="333">
        <v>85</v>
      </c>
      <c r="I225" s="333">
        <v>0</v>
      </c>
      <c r="J225" s="333">
        <v>0</v>
      </c>
      <c r="K225" s="333">
        <v>0</v>
      </c>
      <c r="L225" s="333">
        <v>0</v>
      </c>
      <c r="M225" s="333">
        <v>0</v>
      </c>
      <c r="N225" s="333">
        <v>0</v>
      </c>
      <c r="O225" s="333">
        <v>0</v>
      </c>
      <c r="P225" s="333">
        <v>0</v>
      </c>
      <c r="Q225" s="333">
        <v>0</v>
      </c>
      <c r="R225" s="333">
        <v>0</v>
      </c>
      <c r="S225" s="333">
        <v>0</v>
      </c>
      <c r="T225" s="333">
        <v>0</v>
      </c>
      <c r="U225" s="333">
        <v>0</v>
      </c>
      <c r="V225" s="334">
        <v>0.2</v>
      </c>
    </row>
    <row r="226" spans="1:22" ht="13.5" customHeight="1" x14ac:dyDescent="0.4">
      <c r="A226" s="331"/>
      <c r="B226" s="332"/>
      <c r="C226" s="333" t="s">
        <v>116</v>
      </c>
      <c r="D226" s="333">
        <v>46</v>
      </c>
      <c r="E226" s="333">
        <v>0.6</v>
      </c>
      <c r="F226" s="333">
        <v>1.5</v>
      </c>
      <c r="G226" s="333">
        <v>7.4</v>
      </c>
      <c r="H226" s="333">
        <v>88</v>
      </c>
      <c r="I226" s="333">
        <v>104</v>
      </c>
      <c r="J226" s="333">
        <v>9</v>
      </c>
      <c r="K226" s="333">
        <v>6</v>
      </c>
      <c r="L226" s="333">
        <v>11</v>
      </c>
      <c r="M226" s="333">
        <v>0.2</v>
      </c>
      <c r="N226" s="333">
        <v>10</v>
      </c>
      <c r="O226" s="333">
        <v>0</v>
      </c>
      <c r="P226" s="333">
        <v>0.3</v>
      </c>
      <c r="Q226" s="333">
        <v>0</v>
      </c>
      <c r="R226" s="333">
        <v>0.03</v>
      </c>
      <c r="S226" s="333">
        <v>0.01</v>
      </c>
      <c r="T226" s="333">
        <v>6</v>
      </c>
      <c r="U226" s="333">
        <v>0.6</v>
      </c>
      <c r="V226" s="334">
        <v>0.2</v>
      </c>
    </row>
    <row r="227" spans="1:22" ht="13.5" customHeight="1" x14ac:dyDescent="0.4">
      <c r="A227" s="331"/>
      <c r="B227" s="332"/>
      <c r="C227" s="333" t="s">
        <v>117</v>
      </c>
      <c r="D227" s="333">
        <v>59</v>
      </c>
      <c r="E227" s="333">
        <v>1.9</v>
      </c>
      <c r="F227" s="333">
        <v>3.3</v>
      </c>
      <c r="G227" s="333">
        <v>5.6</v>
      </c>
      <c r="H227" s="333">
        <v>284</v>
      </c>
      <c r="I227" s="333">
        <v>58</v>
      </c>
      <c r="J227" s="333">
        <v>12</v>
      </c>
      <c r="K227" s="333">
        <v>8</v>
      </c>
      <c r="L227" s="333">
        <v>21</v>
      </c>
      <c r="M227" s="333">
        <v>0.1</v>
      </c>
      <c r="N227" s="333">
        <v>162</v>
      </c>
      <c r="O227" s="333">
        <v>0.1</v>
      </c>
      <c r="P227" s="333">
        <v>0.7</v>
      </c>
      <c r="Q227" s="333">
        <v>10</v>
      </c>
      <c r="R227" s="333">
        <v>0.01</v>
      </c>
      <c r="S227" s="333">
        <v>0.01</v>
      </c>
      <c r="T227" s="333">
        <v>1</v>
      </c>
      <c r="U227" s="333">
        <v>0.5</v>
      </c>
      <c r="V227" s="334">
        <v>0.7</v>
      </c>
    </row>
    <row r="228" spans="1:22" ht="13.5" customHeight="1" x14ac:dyDescent="0.4">
      <c r="A228" s="331"/>
      <c r="B228" s="332"/>
      <c r="C228" s="333" t="s">
        <v>118</v>
      </c>
      <c r="D228" s="333">
        <v>7</v>
      </c>
      <c r="E228" s="333">
        <v>0.5</v>
      </c>
      <c r="F228" s="333">
        <v>0.3</v>
      </c>
      <c r="G228" s="333">
        <v>0.6</v>
      </c>
      <c r="H228" s="333">
        <v>58</v>
      </c>
      <c r="I228" s="333">
        <v>68</v>
      </c>
      <c r="J228" s="333">
        <v>22</v>
      </c>
      <c r="K228" s="333">
        <v>2</v>
      </c>
      <c r="L228" s="333">
        <v>7</v>
      </c>
      <c r="M228" s="333">
        <v>0.4</v>
      </c>
      <c r="N228" s="333">
        <v>67</v>
      </c>
      <c r="O228" s="333">
        <v>0</v>
      </c>
      <c r="P228" s="333">
        <v>0.1</v>
      </c>
      <c r="Q228" s="333">
        <v>27</v>
      </c>
      <c r="R228" s="333">
        <v>0.01</v>
      </c>
      <c r="S228" s="333">
        <v>0.02</v>
      </c>
      <c r="T228" s="333">
        <v>5</v>
      </c>
      <c r="U228" s="333">
        <v>0.2</v>
      </c>
      <c r="V228" s="334">
        <v>0.1</v>
      </c>
    </row>
    <row r="229" spans="1:22" ht="13.5" customHeight="1" x14ac:dyDescent="0.4">
      <c r="A229" s="331"/>
      <c r="B229" s="332" t="s">
        <v>916</v>
      </c>
      <c r="C229" s="333"/>
      <c r="D229" s="333">
        <f t="shared" ref="D229:V229" si="62">SUM(D223:D228)</f>
        <v>466</v>
      </c>
      <c r="E229" s="333">
        <f t="shared" si="62"/>
        <v>15.3</v>
      </c>
      <c r="F229" s="333">
        <f t="shared" si="62"/>
        <v>7.2</v>
      </c>
      <c r="G229" s="333">
        <f t="shared" si="62"/>
        <v>81.999999999999986</v>
      </c>
      <c r="H229" s="333">
        <f t="shared" si="62"/>
        <v>851</v>
      </c>
      <c r="I229" s="333">
        <f t="shared" si="62"/>
        <v>413</v>
      </c>
      <c r="J229" s="333">
        <f t="shared" si="62"/>
        <v>59</v>
      </c>
      <c r="K229" s="333">
        <f t="shared" si="62"/>
        <v>41</v>
      </c>
      <c r="L229" s="333">
        <f t="shared" si="62"/>
        <v>174</v>
      </c>
      <c r="M229" s="333">
        <f t="shared" si="62"/>
        <v>1.1000000000000001</v>
      </c>
      <c r="N229" s="333">
        <f t="shared" si="62"/>
        <v>248</v>
      </c>
      <c r="O229" s="333">
        <f t="shared" si="62"/>
        <v>1.4000000000000001</v>
      </c>
      <c r="P229" s="333">
        <f t="shared" si="62"/>
        <v>1.6</v>
      </c>
      <c r="Q229" s="333">
        <f t="shared" si="62"/>
        <v>37</v>
      </c>
      <c r="R229" s="333">
        <f t="shared" si="62"/>
        <v>9.9999999999999992E-2</v>
      </c>
      <c r="S229" s="333">
        <f t="shared" si="62"/>
        <v>0.08</v>
      </c>
      <c r="T229" s="333">
        <f t="shared" si="62"/>
        <v>12</v>
      </c>
      <c r="U229" s="333">
        <f t="shared" si="62"/>
        <v>1.9</v>
      </c>
      <c r="V229" s="334">
        <f t="shared" si="62"/>
        <v>2</v>
      </c>
    </row>
    <row r="230" spans="1:22" ht="13.5" customHeight="1" x14ac:dyDescent="0.4">
      <c r="A230" s="331"/>
      <c r="B230" s="332" t="s">
        <v>918</v>
      </c>
      <c r="C230" s="333" t="s">
        <v>301</v>
      </c>
      <c r="D230" s="333">
        <v>37</v>
      </c>
      <c r="E230" s="333">
        <v>1.8</v>
      </c>
      <c r="F230" s="333">
        <v>0.3</v>
      </c>
      <c r="G230" s="333">
        <v>7.2</v>
      </c>
      <c r="H230" s="333">
        <v>384</v>
      </c>
      <c r="I230" s="333">
        <v>26</v>
      </c>
      <c r="J230" s="333">
        <v>12</v>
      </c>
      <c r="K230" s="333">
        <v>6</v>
      </c>
      <c r="L230" s="333">
        <v>5</v>
      </c>
      <c r="M230" s="333">
        <v>0.1</v>
      </c>
      <c r="N230" s="333">
        <v>2</v>
      </c>
      <c r="O230" s="333">
        <v>0</v>
      </c>
      <c r="P230" s="333">
        <v>0</v>
      </c>
      <c r="Q230" s="333">
        <v>20</v>
      </c>
      <c r="R230" s="333">
        <v>0</v>
      </c>
      <c r="S230" s="333">
        <v>0</v>
      </c>
      <c r="T230" s="333">
        <v>1</v>
      </c>
      <c r="U230" s="333">
        <v>0.8</v>
      </c>
      <c r="V230" s="334">
        <v>1</v>
      </c>
    </row>
    <row r="231" spans="1:22" ht="13.5" customHeight="1" x14ac:dyDescent="0.4">
      <c r="A231" s="331"/>
      <c r="B231" s="332" t="s">
        <v>916</v>
      </c>
      <c r="C231" s="333"/>
      <c r="D231" s="333">
        <f t="shared" ref="D231:V231" si="63">D229+D230</f>
        <v>503</v>
      </c>
      <c r="E231" s="333">
        <f t="shared" si="63"/>
        <v>17.100000000000001</v>
      </c>
      <c r="F231" s="333">
        <f t="shared" si="63"/>
        <v>7.5</v>
      </c>
      <c r="G231" s="333">
        <f t="shared" si="63"/>
        <v>89.199999999999989</v>
      </c>
      <c r="H231" s="333">
        <f t="shared" si="63"/>
        <v>1235</v>
      </c>
      <c r="I231" s="333">
        <f t="shared" si="63"/>
        <v>439</v>
      </c>
      <c r="J231" s="333">
        <f t="shared" si="63"/>
        <v>71</v>
      </c>
      <c r="K231" s="333">
        <f t="shared" si="63"/>
        <v>47</v>
      </c>
      <c r="L231" s="333">
        <f t="shared" si="63"/>
        <v>179</v>
      </c>
      <c r="M231" s="333">
        <f t="shared" si="63"/>
        <v>1.2000000000000002</v>
      </c>
      <c r="N231" s="333">
        <f t="shared" si="63"/>
        <v>250</v>
      </c>
      <c r="O231" s="333">
        <f t="shared" si="63"/>
        <v>1.4000000000000001</v>
      </c>
      <c r="P231" s="333">
        <f t="shared" si="63"/>
        <v>1.6</v>
      </c>
      <c r="Q231" s="333">
        <f t="shared" si="63"/>
        <v>57</v>
      </c>
      <c r="R231" s="333">
        <f t="shared" si="63"/>
        <v>9.9999999999999992E-2</v>
      </c>
      <c r="S231" s="333">
        <f t="shared" si="63"/>
        <v>0.08</v>
      </c>
      <c r="T231" s="333">
        <f t="shared" si="63"/>
        <v>13</v>
      </c>
      <c r="U231" s="333">
        <f t="shared" si="63"/>
        <v>2.7</v>
      </c>
      <c r="V231" s="334">
        <f t="shared" si="63"/>
        <v>3</v>
      </c>
    </row>
    <row r="232" spans="1:22" ht="13.5" customHeight="1" x14ac:dyDescent="0.4">
      <c r="A232" s="331" t="s">
        <v>919</v>
      </c>
      <c r="B232" s="332"/>
      <c r="C232" s="333"/>
      <c r="D232" s="333">
        <f t="shared" ref="D232:V232" si="64">D222+D231</f>
        <v>965</v>
      </c>
      <c r="E232" s="333">
        <f t="shared" si="64"/>
        <v>30.900000000000002</v>
      </c>
      <c r="F232" s="333">
        <f t="shared" si="64"/>
        <v>16.3</v>
      </c>
      <c r="G232" s="333">
        <f t="shared" si="64"/>
        <v>169.2</v>
      </c>
      <c r="H232" s="333">
        <f t="shared" si="64"/>
        <v>2003</v>
      </c>
      <c r="I232" s="333">
        <f t="shared" si="64"/>
        <v>916</v>
      </c>
      <c r="J232" s="333">
        <f t="shared" si="64"/>
        <v>135</v>
      </c>
      <c r="K232" s="333">
        <f t="shared" si="64"/>
        <v>97</v>
      </c>
      <c r="L232" s="333">
        <f t="shared" si="64"/>
        <v>332</v>
      </c>
      <c r="M232" s="333">
        <f t="shared" si="64"/>
        <v>2</v>
      </c>
      <c r="N232" s="333">
        <f t="shared" si="64"/>
        <v>361</v>
      </c>
      <c r="O232" s="333">
        <f t="shared" si="64"/>
        <v>1.5000000000000002</v>
      </c>
      <c r="P232" s="333">
        <f t="shared" si="64"/>
        <v>1.8</v>
      </c>
      <c r="Q232" s="333">
        <f t="shared" si="64"/>
        <v>95</v>
      </c>
      <c r="R232" s="333">
        <f t="shared" si="64"/>
        <v>0.32999999999999996</v>
      </c>
      <c r="S232" s="333">
        <f t="shared" si="64"/>
        <v>0.21000000000000002</v>
      </c>
      <c r="T232" s="333">
        <f t="shared" si="64"/>
        <v>32</v>
      </c>
      <c r="U232" s="333">
        <f t="shared" si="64"/>
        <v>6.5</v>
      </c>
      <c r="V232" s="334">
        <f t="shared" si="64"/>
        <v>5.0999999999999996</v>
      </c>
    </row>
    <row r="233" spans="1:22" ht="13.5" customHeight="1" x14ac:dyDescent="0.4">
      <c r="A233" s="335">
        <v>45305</v>
      </c>
      <c r="B233" s="332" t="s">
        <v>848</v>
      </c>
      <c r="C233" s="333" t="s">
        <v>915</v>
      </c>
      <c r="D233" s="333">
        <v>286</v>
      </c>
      <c r="E233" s="333">
        <v>4.3</v>
      </c>
      <c r="F233" s="333">
        <v>0.5</v>
      </c>
      <c r="G233" s="333">
        <v>63.1</v>
      </c>
      <c r="H233" s="333">
        <v>2</v>
      </c>
      <c r="I233" s="333">
        <v>49</v>
      </c>
      <c r="J233" s="333">
        <v>5</v>
      </c>
      <c r="K233" s="333">
        <v>12</v>
      </c>
      <c r="L233" s="333">
        <v>58</v>
      </c>
      <c r="M233" s="333">
        <v>0.2</v>
      </c>
      <c r="N233" s="333">
        <v>0</v>
      </c>
      <c r="O233" s="333">
        <v>0</v>
      </c>
      <c r="P233" s="333">
        <v>0</v>
      </c>
      <c r="Q233" s="333">
        <v>0</v>
      </c>
      <c r="R233" s="333">
        <v>0.03</v>
      </c>
      <c r="S233" s="333">
        <v>0.02</v>
      </c>
      <c r="T233" s="333">
        <v>0</v>
      </c>
      <c r="U233" s="333">
        <v>0.5</v>
      </c>
      <c r="V233" s="334">
        <v>0</v>
      </c>
    </row>
    <row r="234" spans="1:22" ht="13.5" customHeight="1" x14ac:dyDescent="0.4">
      <c r="A234" s="331"/>
      <c r="B234" s="332"/>
      <c r="C234" s="333" t="s">
        <v>119</v>
      </c>
      <c r="D234" s="333">
        <v>53</v>
      </c>
      <c r="E234" s="333">
        <v>4.0999999999999996</v>
      </c>
      <c r="F234" s="333">
        <v>1.6</v>
      </c>
      <c r="G234" s="333">
        <v>5.5</v>
      </c>
      <c r="H234" s="333">
        <v>259</v>
      </c>
      <c r="I234" s="333">
        <v>81</v>
      </c>
      <c r="J234" s="333">
        <v>12</v>
      </c>
      <c r="K234" s="333">
        <v>9</v>
      </c>
      <c r="L234" s="333">
        <v>55</v>
      </c>
      <c r="M234" s="333">
        <v>0.4</v>
      </c>
      <c r="N234" s="333">
        <v>14</v>
      </c>
      <c r="O234" s="333">
        <v>0.2</v>
      </c>
      <c r="P234" s="333">
        <v>0.2</v>
      </c>
      <c r="Q234" s="333">
        <v>3</v>
      </c>
      <c r="R234" s="333">
        <v>0.02</v>
      </c>
      <c r="S234" s="333">
        <v>0.08</v>
      </c>
      <c r="T234" s="333">
        <v>0</v>
      </c>
      <c r="U234" s="333">
        <v>0.3</v>
      </c>
      <c r="V234" s="334">
        <v>0.7</v>
      </c>
    </row>
    <row r="235" spans="1:22" ht="13.5" customHeight="1" x14ac:dyDescent="0.4">
      <c r="A235" s="331"/>
      <c r="B235" s="332"/>
      <c r="C235" s="333" t="s">
        <v>120</v>
      </c>
      <c r="D235" s="333">
        <v>6</v>
      </c>
      <c r="E235" s="333">
        <v>0.3</v>
      </c>
      <c r="F235" s="333">
        <v>0.3</v>
      </c>
      <c r="G235" s="333">
        <v>0.7</v>
      </c>
      <c r="H235" s="333">
        <v>33</v>
      </c>
      <c r="I235" s="333">
        <v>27</v>
      </c>
      <c r="J235" s="333">
        <v>15</v>
      </c>
      <c r="K235" s="333">
        <v>3</v>
      </c>
      <c r="L235" s="333">
        <v>8</v>
      </c>
      <c r="M235" s="333">
        <v>0.1</v>
      </c>
      <c r="N235" s="333">
        <v>9</v>
      </c>
      <c r="O235" s="333">
        <v>0</v>
      </c>
      <c r="P235" s="333">
        <v>0.1</v>
      </c>
      <c r="Q235" s="333">
        <v>17</v>
      </c>
      <c r="R235" s="333">
        <v>0.01</v>
      </c>
      <c r="S235" s="333">
        <v>0.01</v>
      </c>
      <c r="T235" s="333">
        <v>2</v>
      </c>
      <c r="U235" s="333">
        <v>0.3</v>
      </c>
      <c r="V235" s="334">
        <v>0.1</v>
      </c>
    </row>
    <row r="236" spans="1:22" ht="13.5" customHeight="1" x14ac:dyDescent="0.4">
      <c r="A236" s="331"/>
      <c r="B236" s="332"/>
      <c r="C236" s="333" t="s">
        <v>121</v>
      </c>
      <c r="D236" s="333">
        <v>42</v>
      </c>
      <c r="E236" s="333">
        <v>1.8</v>
      </c>
      <c r="F236" s="333">
        <v>1.4</v>
      </c>
      <c r="G236" s="333">
        <v>6.1</v>
      </c>
      <c r="H236" s="333">
        <v>333</v>
      </c>
      <c r="I236" s="333">
        <v>46</v>
      </c>
      <c r="J236" s="333">
        <v>26</v>
      </c>
      <c r="K236" s="333">
        <v>14</v>
      </c>
      <c r="L236" s="333">
        <v>12</v>
      </c>
      <c r="M236" s="333">
        <v>0.2</v>
      </c>
      <c r="N236" s="333">
        <v>11</v>
      </c>
      <c r="O236" s="333">
        <v>0</v>
      </c>
      <c r="P236" s="333">
        <v>0.2</v>
      </c>
      <c r="Q236" s="333">
        <v>37</v>
      </c>
      <c r="R236" s="333">
        <v>0.01</v>
      </c>
      <c r="S236" s="333">
        <v>0.01</v>
      </c>
      <c r="T236" s="333">
        <v>1</v>
      </c>
      <c r="U236" s="333">
        <v>1.3</v>
      </c>
      <c r="V236" s="334">
        <v>0.8</v>
      </c>
    </row>
    <row r="237" spans="1:22" ht="13.5" customHeight="1" x14ac:dyDescent="0.4">
      <c r="A237" s="331"/>
      <c r="B237" s="332"/>
      <c r="C237" s="333" t="s">
        <v>122</v>
      </c>
      <c r="D237" s="333">
        <v>46</v>
      </c>
      <c r="E237" s="333">
        <v>2.2000000000000002</v>
      </c>
      <c r="F237" s="333">
        <v>1.4</v>
      </c>
      <c r="G237" s="333">
        <v>5.6</v>
      </c>
      <c r="H237" s="333">
        <v>185</v>
      </c>
      <c r="I237" s="333">
        <v>118</v>
      </c>
      <c r="J237" s="333">
        <v>4</v>
      </c>
      <c r="K237" s="333">
        <v>8</v>
      </c>
      <c r="L237" s="333">
        <v>28</v>
      </c>
      <c r="M237" s="333">
        <v>0.2</v>
      </c>
      <c r="N237" s="333">
        <v>62</v>
      </c>
      <c r="O237" s="333">
        <v>0</v>
      </c>
      <c r="P237" s="333">
        <v>0.1</v>
      </c>
      <c r="Q237" s="333">
        <v>3</v>
      </c>
      <c r="R237" s="333">
        <v>0.02</v>
      </c>
      <c r="S237" s="333">
        <v>0.03</v>
      </c>
      <c r="T237" s="333">
        <v>5</v>
      </c>
      <c r="U237" s="333">
        <v>0.5</v>
      </c>
      <c r="V237" s="334">
        <v>0.5</v>
      </c>
    </row>
    <row r="238" spans="1:22" ht="13.5" customHeight="1" x14ac:dyDescent="0.4">
      <c r="A238" s="331"/>
      <c r="B238" s="332"/>
      <c r="C238" s="333" t="s">
        <v>123</v>
      </c>
      <c r="D238" s="333">
        <v>7</v>
      </c>
      <c r="E238" s="333">
        <v>0.3</v>
      </c>
      <c r="F238" s="333">
        <v>0.2</v>
      </c>
      <c r="G238" s="333">
        <v>1.1000000000000001</v>
      </c>
      <c r="H238" s="333">
        <v>36</v>
      </c>
      <c r="I238" s="333">
        <v>30</v>
      </c>
      <c r="J238" s="333">
        <v>3</v>
      </c>
      <c r="K238" s="333">
        <v>1</v>
      </c>
      <c r="L238" s="333">
        <v>3</v>
      </c>
      <c r="M238" s="333">
        <v>0</v>
      </c>
      <c r="N238" s="333">
        <v>42</v>
      </c>
      <c r="O238" s="333">
        <v>0</v>
      </c>
      <c r="P238" s="333">
        <v>0</v>
      </c>
      <c r="Q238" s="333">
        <v>0</v>
      </c>
      <c r="R238" s="333">
        <v>0.01</v>
      </c>
      <c r="S238" s="333">
        <v>0</v>
      </c>
      <c r="T238" s="333">
        <v>1</v>
      </c>
      <c r="U238" s="333">
        <v>0.2</v>
      </c>
      <c r="V238" s="334">
        <v>0.1</v>
      </c>
    </row>
    <row r="239" spans="1:22" ht="13.5" customHeight="1" x14ac:dyDescent="0.4">
      <c r="A239" s="331"/>
      <c r="B239" s="332" t="s">
        <v>916</v>
      </c>
      <c r="C239" s="333"/>
      <c r="D239" s="333">
        <f t="shared" ref="D239:V239" si="65">SUM(D233:D238)</f>
        <v>440</v>
      </c>
      <c r="E239" s="333">
        <f t="shared" si="65"/>
        <v>13</v>
      </c>
      <c r="F239" s="333">
        <f t="shared" si="65"/>
        <v>5.3999999999999995</v>
      </c>
      <c r="G239" s="333">
        <f t="shared" si="65"/>
        <v>82.09999999999998</v>
      </c>
      <c r="H239" s="333">
        <f t="shared" si="65"/>
        <v>848</v>
      </c>
      <c r="I239" s="333">
        <f t="shared" si="65"/>
        <v>351</v>
      </c>
      <c r="J239" s="333">
        <f t="shared" si="65"/>
        <v>65</v>
      </c>
      <c r="K239" s="333">
        <f t="shared" si="65"/>
        <v>47</v>
      </c>
      <c r="L239" s="333">
        <f t="shared" si="65"/>
        <v>164</v>
      </c>
      <c r="M239" s="333">
        <f t="shared" si="65"/>
        <v>1.1000000000000001</v>
      </c>
      <c r="N239" s="333">
        <f t="shared" si="65"/>
        <v>138</v>
      </c>
      <c r="O239" s="333">
        <f t="shared" si="65"/>
        <v>0.2</v>
      </c>
      <c r="P239" s="333">
        <f t="shared" si="65"/>
        <v>0.6</v>
      </c>
      <c r="Q239" s="333">
        <f t="shared" si="65"/>
        <v>60</v>
      </c>
      <c r="R239" s="333">
        <f t="shared" si="65"/>
        <v>0.1</v>
      </c>
      <c r="S239" s="333">
        <f t="shared" si="65"/>
        <v>0.15</v>
      </c>
      <c r="T239" s="333">
        <f t="shared" si="65"/>
        <v>9</v>
      </c>
      <c r="U239" s="333">
        <f t="shared" si="65"/>
        <v>3.1000000000000005</v>
      </c>
      <c r="V239" s="334">
        <f t="shared" si="65"/>
        <v>2.2000000000000002</v>
      </c>
    </row>
    <row r="240" spans="1:22" ht="13.5" customHeight="1" x14ac:dyDescent="0.4">
      <c r="A240" s="331"/>
      <c r="B240" s="332" t="s">
        <v>917</v>
      </c>
      <c r="C240" s="333" t="s">
        <v>302</v>
      </c>
      <c r="D240" s="333">
        <v>90</v>
      </c>
      <c r="E240" s="333">
        <v>1.9</v>
      </c>
      <c r="F240" s="333">
        <v>0.2</v>
      </c>
      <c r="G240" s="333">
        <v>20.100000000000001</v>
      </c>
      <c r="H240" s="333">
        <v>14</v>
      </c>
      <c r="I240" s="333">
        <v>135</v>
      </c>
      <c r="J240" s="333">
        <v>9</v>
      </c>
      <c r="K240" s="333">
        <v>15</v>
      </c>
      <c r="L240" s="333">
        <v>39</v>
      </c>
      <c r="M240" s="333">
        <v>0.5</v>
      </c>
      <c r="N240" s="333">
        <v>0</v>
      </c>
      <c r="O240" s="333">
        <v>0</v>
      </c>
      <c r="P240" s="333">
        <v>0</v>
      </c>
      <c r="Q240" s="333">
        <v>1</v>
      </c>
      <c r="R240" s="333">
        <v>0.06</v>
      </c>
      <c r="S240" s="333">
        <v>0.02</v>
      </c>
      <c r="T240" s="333">
        <v>0</v>
      </c>
      <c r="U240" s="333">
        <v>2.1</v>
      </c>
      <c r="V240" s="334">
        <v>0</v>
      </c>
    </row>
    <row r="241" spans="1:22" ht="13.5" customHeight="1" x14ac:dyDescent="0.4">
      <c r="A241" s="331"/>
      <c r="B241" s="332" t="s">
        <v>916</v>
      </c>
      <c r="C241" s="333"/>
      <c r="D241" s="333">
        <f t="shared" ref="D241:V241" si="66">D239+D240</f>
        <v>530</v>
      </c>
      <c r="E241" s="333">
        <f t="shared" si="66"/>
        <v>14.9</v>
      </c>
      <c r="F241" s="333">
        <f t="shared" si="66"/>
        <v>5.6</v>
      </c>
      <c r="G241" s="333">
        <f t="shared" si="66"/>
        <v>102.19999999999999</v>
      </c>
      <c r="H241" s="333">
        <f t="shared" si="66"/>
        <v>862</v>
      </c>
      <c r="I241" s="333">
        <f t="shared" si="66"/>
        <v>486</v>
      </c>
      <c r="J241" s="333">
        <f t="shared" si="66"/>
        <v>74</v>
      </c>
      <c r="K241" s="333">
        <f t="shared" si="66"/>
        <v>62</v>
      </c>
      <c r="L241" s="333">
        <f t="shared" si="66"/>
        <v>203</v>
      </c>
      <c r="M241" s="333">
        <f t="shared" si="66"/>
        <v>1.6</v>
      </c>
      <c r="N241" s="333">
        <f t="shared" si="66"/>
        <v>138</v>
      </c>
      <c r="O241" s="333">
        <f t="shared" si="66"/>
        <v>0.2</v>
      </c>
      <c r="P241" s="333">
        <f t="shared" si="66"/>
        <v>0.6</v>
      </c>
      <c r="Q241" s="333">
        <f t="shared" si="66"/>
        <v>61</v>
      </c>
      <c r="R241" s="333">
        <f t="shared" si="66"/>
        <v>0.16</v>
      </c>
      <c r="S241" s="333">
        <f t="shared" si="66"/>
        <v>0.16999999999999998</v>
      </c>
      <c r="T241" s="333">
        <f t="shared" si="66"/>
        <v>9</v>
      </c>
      <c r="U241" s="333">
        <f t="shared" si="66"/>
        <v>5.2000000000000011</v>
      </c>
      <c r="V241" s="334">
        <f t="shared" si="66"/>
        <v>2.2000000000000002</v>
      </c>
    </row>
    <row r="242" spans="1:22" ht="13.5" customHeight="1" x14ac:dyDescent="0.4">
      <c r="A242" s="331"/>
      <c r="B242" s="332" t="s">
        <v>858</v>
      </c>
      <c r="C242" s="333" t="s">
        <v>915</v>
      </c>
      <c r="D242" s="333">
        <v>286</v>
      </c>
      <c r="E242" s="333">
        <v>4.3</v>
      </c>
      <c r="F242" s="333">
        <v>0.5</v>
      </c>
      <c r="G242" s="333">
        <v>63.1</v>
      </c>
      <c r="H242" s="333">
        <v>2</v>
      </c>
      <c r="I242" s="333">
        <v>49</v>
      </c>
      <c r="J242" s="333">
        <v>5</v>
      </c>
      <c r="K242" s="333">
        <v>12</v>
      </c>
      <c r="L242" s="333">
        <v>58</v>
      </c>
      <c r="M242" s="333">
        <v>0.2</v>
      </c>
      <c r="N242" s="333">
        <v>0</v>
      </c>
      <c r="O242" s="333">
        <v>0</v>
      </c>
      <c r="P242" s="333">
        <v>0</v>
      </c>
      <c r="Q242" s="333">
        <v>0</v>
      </c>
      <c r="R242" s="333">
        <v>0.03</v>
      </c>
      <c r="S242" s="333">
        <v>0.02</v>
      </c>
      <c r="T242" s="333">
        <v>0</v>
      </c>
      <c r="U242" s="333">
        <v>0.5</v>
      </c>
      <c r="V242" s="334">
        <v>0</v>
      </c>
    </row>
    <row r="243" spans="1:22" ht="13.5" customHeight="1" x14ac:dyDescent="0.4">
      <c r="A243" s="331"/>
      <c r="B243" s="332"/>
      <c r="C243" s="333" t="s">
        <v>124</v>
      </c>
      <c r="D243" s="333">
        <v>97</v>
      </c>
      <c r="E243" s="333">
        <v>7.8</v>
      </c>
      <c r="F243" s="333">
        <v>6.7</v>
      </c>
      <c r="G243" s="333">
        <v>1.3</v>
      </c>
      <c r="H243" s="333">
        <v>390</v>
      </c>
      <c r="I243" s="333">
        <v>0</v>
      </c>
      <c r="J243" s="333">
        <v>0</v>
      </c>
      <c r="K243" s="333">
        <v>0</v>
      </c>
      <c r="L243" s="333">
        <v>0</v>
      </c>
      <c r="M243" s="333">
        <v>0</v>
      </c>
      <c r="N243" s="333">
        <v>0</v>
      </c>
      <c r="O243" s="333">
        <v>0</v>
      </c>
      <c r="P243" s="333">
        <v>0</v>
      </c>
      <c r="Q243" s="333">
        <v>0</v>
      </c>
      <c r="R243" s="333">
        <v>0</v>
      </c>
      <c r="S243" s="333">
        <v>0</v>
      </c>
      <c r="T243" s="333">
        <v>0</v>
      </c>
      <c r="U243" s="333">
        <v>0</v>
      </c>
      <c r="V243" s="334">
        <v>1</v>
      </c>
    </row>
    <row r="244" spans="1:22" ht="13.5" customHeight="1" x14ac:dyDescent="0.4">
      <c r="A244" s="331"/>
      <c r="B244" s="332"/>
      <c r="C244" s="333" t="s">
        <v>125</v>
      </c>
      <c r="D244" s="333">
        <v>15</v>
      </c>
      <c r="E244" s="333">
        <v>0.3</v>
      </c>
      <c r="F244" s="333">
        <v>0.8</v>
      </c>
      <c r="G244" s="333">
        <v>1.8</v>
      </c>
      <c r="H244" s="333">
        <v>18</v>
      </c>
      <c r="I244" s="333">
        <v>24</v>
      </c>
      <c r="J244" s="333">
        <v>0</v>
      </c>
      <c r="K244" s="333">
        <v>2</v>
      </c>
      <c r="L244" s="333">
        <v>8</v>
      </c>
      <c r="M244" s="333">
        <v>0</v>
      </c>
      <c r="N244" s="333">
        <v>1</v>
      </c>
      <c r="O244" s="333">
        <v>0</v>
      </c>
      <c r="P244" s="333">
        <v>0</v>
      </c>
      <c r="Q244" s="333">
        <v>0</v>
      </c>
      <c r="R244" s="333">
        <v>0.01</v>
      </c>
      <c r="S244" s="333">
        <v>0.01</v>
      </c>
      <c r="T244" s="333">
        <v>0</v>
      </c>
      <c r="U244" s="333">
        <v>0.3</v>
      </c>
      <c r="V244" s="334">
        <v>0</v>
      </c>
    </row>
    <row r="245" spans="1:22" ht="13.5" customHeight="1" x14ac:dyDescent="0.4">
      <c r="A245" s="331"/>
      <c r="B245" s="332"/>
      <c r="C245" s="333" t="s">
        <v>126</v>
      </c>
      <c r="D245" s="333">
        <v>20</v>
      </c>
      <c r="E245" s="333">
        <v>1</v>
      </c>
      <c r="F245" s="333">
        <v>0.8</v>
      </c>
      <c r="G245" s="333">
        <v>2.6</v>
      </c>
      <c r="H245" s="333">
        <v>107</v>
      </c>
      <c r="I245" s="333">
        <v>23</v>
      </c>
      <c r="J245" s="333">
        <v>15</v>
      </c>
      <c r="K245" s="333">
        <v>4</v>
      </c>
      <c r="L245" s="333">
        <v>14</v>
      </c>
      <c r="M245" s="333">
        <v>0.2</v>
      </c>
      <c r="N245" s="333">
        <v>0</v>
      </c>
      <c r="O245" s="333">
        <v>0</v>
      </c>
      <c r="P245" s="333">
        <v>0.3</v>
      </c>
      <c r="Q245" s="333">
        <v>0</v>
      </c>
      <c r="R245" s="333">
        <v>0.01</v>
      </c>
      <c r="S245" s="333">
        <v>0.01</v>
      </c>
      <c r="T245" s="333">
        <v>0</v>
      </c>
      <c r="U245" s="333">
        <v>0.7</v>
      </c>
      <c r="V245" s="334">
        <v>0.3</v>
      </c>
    </row>
    <row r="246" spans="1:22" ht="13.5" customHeight="1" x14ac:dyDescent="0.4">
      <c r="A246" s="331"/>
      <c r="B246" s="332"/>
      <c r="C246" s="333" t="s">
        <v>127</v>
      </c>
      <c r="D246" s="333">
        <v>85</v>
      </c>
      <c r="E246" s="333">
        <v>3.4</v>
      </c>
      <c r="F246" s="333">
        <v>5.0999999999999996</v>
      </c>
      <c r="G246" s="333">
        <v>5.8</v>
      </c>
      <c r="H246" s="333">
        <v>285</v>
      </c>
      <c r="I246" s="333">
        <v>99</v>
      </c>
      <c r="J246" s="333">
        <v>13</v>
      </c>
      <c r="K246" s="333">
        <v>9</v>
      </c>
      <c r="L246" s="333">
        <v>45</v>
      </c>
      <c r="M246" s="333">
        <v>0.6</v>
      </c>
      <c r="N246" s="333">
        <v>251</v>
      </c>
      <c r="O246" s="333">
        <v>0</v>
      </c>
      <c r="P246" s="333">
        <v>1</v>
      </c>
      <c r="Q246" s="333">
        <v>7</v>
      </c>
      <c r="R246" s="333">
        <v>0.02</v>
      </c>
      <c r="S246" s="333">
        <v>0.01</v>
      </c>
      <c r="T246" s="333">
        <v>0</v>
      </c>
      <c r="U246" s="333">
        <v>1.1000000000000001</v>
      </c>
      <c r="V246" s="334">
        <v>0.7</v>
      </c>
    </row>
    <row r="247" spans="1:22" ht="13.5" customHeight="1" x14ac:dyDescent="0.4">
      <c r="A247" s="331"/>
      <c r="B247" s="332"/>
      <c r="C247" s="333" t="s">
        <v>128</v>
      </c>
      <c r="D247" s="333">
        <v>8</v>
      </c>
      <c r="E247" s="333">
        <v>0.6</v>
      </c>
      <c r="F247" s="333">
        <v>0.3</v>
      </c>
      <c r="G247" s="333">
        <v>1</v>
      </c>
      <c r="H247" s="333">
        <v>54</v>
      </c>
      <c r="I247" s="333">
        <v>38</v>
      </c>
      <c r="J247" s="333">
        <v>12</v>
      </c>
      <c r="K247" s="333">
        <v>8</v>
      </c>
      <c r="L247" s="333">
        <v>10</v>
      </c>
      <c r="M247" s="333">
        <v>0.2</v>
      </c>
      <c r="N247" s="333">
        <v>52</v>
      </c>
      <c r="O247" s="333">
        <v>0</v>
      </c>
      <c r="P247" s="333">
        <v>1.2</v>
      </c>
      <c r="Q247" s="333">
        <v>35</v>
      </c>
      <c r="R247" s="333">
        <v>0.01</v>
      </c>
      <c r="S247" s="333">
        <v>0.02</v>
      </c>
      <c r="T247" s="333">
        <v>2</v>
      </c>
      <c r="U247" s="333">
        <v>0.5</v>
      </c>
      <c r="V247" s="334">
        <v>0.1</v>
      </c>
    </row>
    <row r="248" spans="1:22" ht="13.5" customHeight="1" x14ac:dyDescent="0.4">
      <c r="A248" s="331"/>
      <c r="B248" s="332" t="s">
        <v>916</v>
      </c>
      <c r="C248" s="333"/>
      <c r="D248" s="333">
        <f t="shared" ref="D248:V248" si="67">SUM(D242:D247)</f>
        <v>511</v>
      </c>
      <c r="E248" s="333">
        <f t="shared" si="67"/>
        <v>17.400000000000002</v>
      </c>
      <c r="F248" s="333">
        <f t="shared" si="67"/>
        <v>14.200000000000001</v>
      </c>
      <c r="G248" s="333">
        <f t="shared" si="67"/>
        <v>75.599999999999994</v>
      </c>
      <c r="H248" s="333">
        <f t="shared" si="67"/>
        <v>856</v>
      </c>
      <c r="I248" s="333">
        <f t="shared" si="67"/>
        <v>233</v>
      </c>
      <c r="J248" s="333">
        <f t="shared" si="67"/>
        <v>45</v>
      </c>
      <c r="K248" s="333">
        <f t="shared" si="67"/>
        <v>35</v>
      </c>
      <c r="L248" s="333">
        <f t="shared" si="67"/>
        <v>135</v>
      </c>
      <c r="M248" s="333">
        <f t="shared" si="67"/>
        <v>1.2</v>
      </c>
      <c r="N248" s="333">
        <f t="shared" si="67"/>
        <v>304</v>
      </c>
      <c r="O248" s="333">
        <f t="shared" si="67"/>
        <v>0</v>
      </c>
      <c r="P248" s="333">
        <f t="shared" si="67"/>
        <v>2.5</v>
      </c>
      <c r="Q248" s="333">
        <f t="shared" si="67"/>
        <v>42</v>
      </c>
      <c r="R248" s="333">
        <f t="shared" si="67"/>
        <v>0.08</v>
      </c>
      <c r="S248" s="333">
        <f t="shared" si="67"/>
        <v>7.0000000000000007E-2</v>
      </c>
      <c r="T248" s="333">
        <f t="shared" si="67"/>
        <v>2</v>
      </c>
      <c r="U248" s="333">
        <f t="shared" si="67"/>
        <v>3.1</v>
      </c>
      <c r="V248" s="334">
        <f t="shared" si="67"/>
        <v>2.1</v>
      </c>
    </row>
    <row r="249" spans="1:22" ht="13.5" customHeight="1" x14ac:dyDescent="0.4">
      <c r="A249" s="331"/>
      <c r="B249" s="332" t="s">
        <v>918</v>
      </c>
      <c r="C249" s="333" t="s">
        <v>303</v>
      </c>
      <c r="D249" s="333">
        <v>70</v>
      </c>
      <c r="E249" s="333">
        <v>2.7</v>
      </c>
      <c r="F249" s="333">
        <v>3</v>
      </c>
      <c r="G249" s="333">
        <v>8.1</v>
      </c>
      <c r="H249" s="333">
        <v>155</v>
      </c>
      <c r="I249" s="333">
        <v>86</v>
      </c>
      <c r="J249" s="333">
        <v>11</v>
      </c>
      <c r="K249" s="333">
        <v>9</v>
      </c>
      <c r="L249" s="333">
        <v>26</v>
      </c>
      <c r="M249" s="333">
        <v>0.3</v>
      </c>
      <c r="N249" s="333">
        <v>7</v>
      </c>
      <c r="O249" s="333">
        <v>0</v>
      </c>
      <c r="P249" s="333">
        <v>0.2</v>
      </c>
      <c r="Q249" s="333">
        <v>12</v>
      </c>
      <c r="R249" s="333">
        <v>0.03</v>
      </c>
      <c r="S249" s="333">
        <v>0.02</v>
      </c>
      <c r="T249" s="333">
        <v>5</v>
      </c>
      <c r="U249" s="333">
        <v>0.7</v>
      </c>
      <c r="V249" s="334">
        <v>0.4</v>
      </c>
    </row>
    <row r="250" spans="1:22" ht="13.5" customHeight="1" x14ac:dyDescent="0.4">
      <c r="A250" s="331"/>
      <c r="B250" s="332" t="s">
        <v>916</v>
      </c>
      <c r="C250" s="333"/>
      <c r="D250" s="333">
        <f t="shared" ref="D250:V250" si="68">D248+D249</f>
        <v>581</v>
      </c>
      <c r="E250" s="333">
        <f t="shared" si="68"/>
        <v>20.100000000000001</v>
      </c>
      <c r="F250" s="333">
        <f t="shared" si="68"/>
        <v>17.200000000000003</v>
      </c>
      <c r="G250" s="333">
        <f t="shared" si="68"/>
        <v>83.699999999999989</v>
      </c>
      <c r="H250" s="333">
        <f t="shared" si="68"/>
        <v>1011</v>
      </c>
      <c r="I250" s="333">
        <f t="shared" si="68"/>
        <v>319</v>
      </c>
      <c r="J250" s="333">
        <f t="shared" si="68"/>
        <v>56</v>
      </c>
      <c r="K250" s="333">
        <f t="shared" si="68"/>
        <v>44</v>
      </c>
      <c r="L250" s="333">
        <f t="shared" si="68"/>
        <v>161</v>
      </c>
      <c r="M250" s="333">
        <f t="shared" si="68"/>
        <v>1.5</v>
      </c>
      <c r="N250" s="333">
        <f t="shared" si="68"/>
        <v>311</v>
      </c>
      <c r="O250" s="333">
        <f t="shared" si="68"/>
        <v>0</v>
      </c>
      <c r="P250" s="333">
        <f t="shared" si="68"/>
        <v>2.7</v>
      </c>
      <c r="Q250" s="333">
        <f t="shared" si="68"/>
        <v>54</v>
      </c>
      <c r="R250" s="333">
        <f t="shared" si="68"/>
        <v>0.11</v>
      </c>
      <c r="S250" s="333">
        <f t="shared" si="68"/>
        <v>9.0000000000000011E-2</v>
      </c>
      <c r="T250" s="333">
        <f t="shared" si="68"/>
        <v>7</v>
      </c>
      <c r="U250" s="333">
        <f t="shared" si="68"/>
        <v>3.8</v>
      </c>
      <c r="V250" s="334">
        <f t="shared" si="68"/>
        <v>2.5</v>
      </c>
    </row>
    <row r="251" spans="1:22" ht="13.5" customHeight="1" x14ac:dyDescent="0.4">
      <c r="A251" s="331" t="s">
        <v>919</v>
      </c>
      <c r="B251" s="332"/>
      <c r="C251" s="333"/>
      <c r="D251" s="333">
        <f t="shared" ref="D251:V251" si="69">D241+D250</f>
        <v>1111</v>
      </c>
      <c r="E251" s="333">
        <f t="shared" si="69"/>
        <v>35</v>
      </c>
      <c r="F251" s="333">
        <f t="shared" si="69"/>
        <v>22.800000000000004</v>
      </c>
      <c r="G251" s="333">
        <f t="shared" si="69"/>
        <v>185.89999999999998</v>
      </c>
      <c r="H251" s="333">
        <f t="shared" si="69"/>
        <v>1873</v>
      </c>
      <c r="I251" s="333">
        <f t="shared" si="69"/>
        <v>805</v>
      </c>
      <c r="J251" s="333">
        <f t="shared" si="69"/>
        <v>130</v>
      </c>
      <c r="K251" s="333">
        <f t="shared" si="69"/>
        <v>106</v>
      </c>
      <c r="L251" s="333">
        <f t="shared" si="69"/>
        <v>364</v>
      </c>
      <c r="M251" s="333">
        <f t="shared" si="69"/>
        <v>3.1</v>
      </c>
      <c r="N251" s="333">
        <f t="shared" si="69"/>
        <v>449</v>
      </c>
      <c r="O251" s="333">
        <f t="shared" si="69"/>
        <v>0.2</v>
      </c>
      <c r="P251" s="333">
        <f t="shared" si="69"/>
        <v>3.3000000000000003</v>
      </c>
      <c r="Q251" s="333">
        <f t="shared" si="69"/>
        <v>115</v>
      </c>
      <c r="R251" s="333">
        <f t="shared" si="69"/>
        <v>0.27</v>
      </c>
      <c r="S251" s="333">
        <f t="shared" si="69"/>
        <v>0.26</v>
      </c>
      <c r="T251" s="333">
        <f t="shared" si="69"/>
        <v>16</v>
      </c>
      <c r="U251" s="333">
        <f t="shared" si="69"/>
        <v>9</v>
      </c>
      <c r="V251" s="334">
        <f t="shared" si="69"/>
        <v>4.7</v>
      </c>
    </row>
    <row r="252" spans="1:22" ht="13.5" customHeight="1" x14ac:dyDescent="0.4">
      <c r="A252" s="335">
        <v>45306</v>
      </c>
      <c r="B252" s="332" t="s">
        <v>848</v>
      </c>
      <c r="C252" s="333" t="s">
        <v>915</v>
      </c>
      <c r="D252" s="333">
        <v>286</v>
      </c>
      <c r="E252" s="333">
        <v>4.3</v>
      </c>
      <c r="F252" s="333">
        <v>0.5</v>
      </c>
      <c r="G252" s="333">
        <v>63.1</v>
      </c>
      <c r="H252" s="333">
        <v>2</v>
      </c>
      <c r="I252" s="333">
        <v>49</v>
      </c>
      <c r="J252" s="333">
        <v>5</v>
      </c>
      <c r="K252" s="333">
        <v>12</v>
      </c>
      <c r="L252" s="333">
        <v>58</v>
      </c>
      <c r="M252" s="333">
        <v>0.2</v>
      </c>
      <c r="N252" s="333">
        <v>0</v>
      </c>
      <c r="O252" s="333">
        <v>0</v>
      </c>
      <c r="P252" s="333">
        <v>0</v>
      </c>
      <c r="Q252" s="333">
        <v>0</v>
      </c>
      <c r="R252" s="333">
        <v>0.03</v>
      </c>
      <c r="S252" s="333">
        <v>0.02</v>
      </c>
      <c r="T252" s="333">
        <v>0</v>
      </c>
      <c r="U252" s="333">
        <v>0.5</v>
      </c>
      <c r="V252" s="334">
        <v>0</v>
      </c>
    </row>
    <row r="253" spans="1:22" ht="13.5" customHeight="1" x14ac:dyDescent="0.4">
      <c r="A253" s="331"/>
      <c r="B253" s="332"/>
      <c r="C253" s="333" t="s">
        <v>130</v>
      </c>
      <c r="D253" s="333">
        <v>127</v>
      </c>
      <c r="E253" s="333">
        <v>4.2</v>
      </c>
      <c r="F253" s="333">
        <v>6.5</v>
      </c>
      <c r="G253" s="333">
        <v>11.9</v>
      </c>
      <c r="H253" s="333">
        <v>256</v>
      </c>
      <c r="I253" s="333">
        <v>0</v>
      </c>
      <c r="J253" s="333">
        <v>0</v>
      </c>
      <c r="K253" s="333">
        <v>0</v>
      </c>
      <c r="L253" s="333">
        <v>0</v>
      </c>
      <c r="M253" s="333">
        <v>0</v>
      </c>
      <c r="N253" s="333">
        <v>0</v>
      </c>
      <c r="O253" s="333">
        <v>0</v>
      </c>
      <c r="P253" s="333">
        <v>1</v>
      </c>
      <c r="Q253" s="333">
        <v>10</v>
      </c>
      <c r="R253" s="333">
        <v>0</v>
      </c>
      <c r="S253" s="333">
        <v>0</v>
      </c>
      <c r="T253" s="333">
        <v>0</v>
      </c>
      <c r="U253" s="333">
        <v>0</v>
      </c>
      <c r="V253" s="334">
        <v>0.7</v>
      </c>
    </row>
    <row r="254" spans="1:22" ht="13.5" customHeight="1" x14ac:dyDescent="0.4">
      <c r="A254" s="331"/>
      <c r="B254" s="332"/>
      <c r="C254" s="333" t="s">
        <v>131</v>
      </c>
      <c r="D254" s="333">
        <v>16</v>
      </c>
      <c r="E254" s="333">
        <v>1.2</v>
      </c>
      <c r="F254" s="333">
        <v>0.7</v>
      </c>
      <c r="G254" s="333">
        <v>1.1000000000000001</v>
      </c>
      <c r="H254" s="333">
        <v>18</v>
      </c>
      <c r="I254" s="333">
        <v>61</v>
      </c>
      <c r="J254" s="333">
        <v>7</v>
      </c>
      <c r="K254" s="333">
        <v>7</v>
      </c>
      <c r="L254" s="333">
        <v>18</v>
      </c>
      <c r="M254" s="333">
        <v>0.2</v>
      </c>
      <c r="N254" s="333">
        <v>1</v>
      </c>
      <c r="O254" s="333">
        <v>0</v>
      </c>
      <c r="P254" s="333">
        <v>0.2</v>
      </c>
      <c r="Q254" s="333">
        <v>3</v>
      </c>
      <c r="R254" s="333">
        <v>0.08</v>
      </c>
      <c r="S254" s="333">
        <v>0.01</v>
      </c>
      <c r="T254" s="333">
        <v>8</v>
      </c>
      <c r="U254" s="333">
        <v>0.7</v>
      </c>
      <c r="V254" s="334">
        <v>0</v>
      </c>
    </row>
    <row r="255" spans="1:22" ht="13.5" customHeight="1" x14ac:dyDescent="0.4">
      <c r="A255" s="331"/>
      <c r="B255" s="332"/>
      <c r="C255" s="333" t="s">
        <v>132</v>
      </c>
      <c r="D255" s="333">
        <v>32</v>
      </c>
      <c r="E255" s="333">
        <v>1.2</v>
      </c>
      <c r="F255" s="333">
        <v>2.2000000000000002</v>
      </c>
      <c r="G255" s="333">
        <v>1.8</v>
      </c>
      <c r="H255" s="333">
        <v>95</v>
      </c>
      <c r="I255" s="333">
        <v>49</v>
      </c>
      <c r="J255" s="333">
        <v>7</v>
      </c>
      <c r="K255" s="333">
        <v>1</v>
      </c>
      <c r="L255" s="333">
        <v>3</v>
      </c>
      <c r="M255" s="333">
        <v>0</v>
      </c>
      <c r="N255" s="333">
        <v>1</v>
      </c>
      <c r="O255" s="333">
        <v>0</v>
      </c>
      <c r="P255" s="333">
        <v>0</v>
      </c>
      <c r="Q255" s="333">
        <v>1</v>
      </c>
      <c r="R255" s="333">
        <v>0</v>
      </c>
      <c r="S255" s="333">
        <v>0</v>
      </c>
      <c r="T255" s="333">
        <v>0</v>
      </c>
      <c r="U255" s="333">
        <v>0.2</v>
      </c>
      <c r="V255" s="334">
        <v>0.2</v>
      </c>
    </row>
    <row r="256" spans="1:22" ht="13.5" customHeight="1" x14ac:dyDescent="0.4">
      <c r="A256" s="331"/>
      <c r="B256" s="332"/>
      <c r="C256" s="333" t="s">
        <v>133</v>
      </c>
      <c r="D256" s="333">
        <v>41</v>
      </c>
      <c r="E256" s="333">
        <v>1.8</v>
      </c>
      <c r="F256" s="333">
        <v>2.2999999999999998</v>
      </c>
      <c r="G256" s="333">
        <v>3.3</v>
      </c>
      <c r="H256" s="333">
        <v>187</v>
      </c>
      <c r="I256" s="333">
        <v>86</v>
      </c>
      <c r="J256" s="333">
        <v>15</v>
      </c>
      <c r="K256" s="333">
        <v>6</v>
      </c>
      <c r="L256" s="333">
        <v>19</v>
      </c>
      <c r="M256" s="333">
        <v>0.1</v>
      </c>
      <c r="N256" s="333">
        <v>2</v>
      </c>
      <c r="O256" s="333">
        <v>0</v>
      </c>
      <c r="P256" s="333">
        <v>0.1</v>
      </c>
      <c r="Q256" s="333">
        <v>26</v>
      </c>
      <c r="R256" s="333">
        <v>0.22</v>
      </c>
      <c r="S256" s="333">
        <v>0.02</v>
      </c>
      <c r="T256" s="333">
        <v>14</v>
      </c>
      <c r="U256" s="333">
        <v>0.6</v>
      </c>
      <c r="V256" s="334">
        <v>0.5</v>
      </c>
    </row>
    <row r="257" spans="1:22" ht="13.5" customHeight="1" x14ac:dyDescent="0.4">
      <c r="A257" s="331"/>
      <c r="B257" s="332"/>
      <c r="C257" s="333" t="s">
        <v>134</v>
      </c>
      <c r="D257" s="333">
        <v>11</v>
      </c>
      <c r="E257" s="333">
        <v>0.3</v>
      </c>
      <c r="F257" s="333">
        <v>0.6</v>
      </c>
      <c r="G257" s="333">
        <v>1.3</v>
      </c>
      <c r="H257" s="333">
        <v>34</v>
      </c>
      <c r="I257" s="333">
        <v>33</v>
      </c>
      <c r="J257" s="333">
        <v>7</v>
      </c>
      <c r="K257" s="333">
        <v>5</v>
      </c>
      <c r="L257" s="333">
        <v>6</v>
      </c>
      <c r="M257" s="333">
        <v>0</v>
      </c>
      <c r="N257" s="333">
        <v>5</v>
      </c>
      <c r="O257" s="333">
        <v>0</v>
      </c>
      <c r="P257" s="333">
        <v>0.8</v>
      </c>
      <c r="Q257" s="333">
        <v>7</v>
      </c>
      <c r="R257" s="333">
        <v>0.01</v>
      </c>
      <c r="S257" s="333">
        <v>0.01</v>
      </c>
      <c r="T257" s="333">
        <v>1</v>
      </c>
      <c r="U257" s="333">
        <v>0.5</v>
      </c>
      <c r="V257" s="334">
        <v>0.1</v>
      </c>
    </row>
    <row r="258" spans="1:22" ht="13.5" customHeight="1" x14ac:dyDescent="0.4">
      <c r="A258" s="331"/>
      <c r="B258" s="332" t="s">
        <v>916</v>
      </c>
      <c r="C258" s="333"/>
      <c r="D258" s="333">
        <f t="shared" ref="D258:V258" si="70">SUM(D252:D257)</f>
        <v>513</v>
      </c>
      <c r="E258" s="333">
        <f t="shared" si="70"/>
        <v>13</v>
      </c>
      <c r="F258" s="333">
        <f t="shared" si="70"/>
        <v>12.799999999999999</v>
      </c>
      <c r="G258" s="333">
        <f t="shared" si="70"/>
        <v>82.499999999999986</v>
      </c>
      <c r="H258" s="333">
        <f t="shared" si="70"/>
        <v>592</v>
      </c>
      <c r="I258" s="333">
        <f t="shared" si="70"/>
        <v>278</v>
      </c>
      <c r="J258" s="333">
        <f t="shared" si="70"/>
        <v>41</v>
      </c>
      <c r="K258" s="333">
        <f t="shared" si="70"/>
        <v>31</v>
      </c>
      <c r="L258" s="333">
        <f t="shared" si="70"/>
        <v>104</v>
      </c>
      <c r="M258" s="333">
        <f t="shared" si="70"/>
        <v>0.5</v>
      </c>
      <c r="N258" s="333">
        <f t="shared" si="70"/>
        <v>9</v>
      </c>
      <c r="O258" s="333">
        <f t="shared" si="70"/>
        <v>0</v>
      </c>
      <c r="P258" s="333">
        <f t="shared" si="70"/>
        <v>2.1</v>
      </c>
      <c r="Q258" s="333">
        <f t="shared" si="70"/>
        <v>47</v>
      </c>
      <c r="R258" s="333">
        <f t="shared" si="70"/>
        <v>0.34</v>
      </c>
      <c r="S258" s="333">
        <f t="shared" si="70"/>
        <v>6.0000000000000005E-2</v>
      </c>
      <c r="T258" s="333">
        <f t="shared" si="70"/>
        <v>23</v>
      </c>
      <c r="U258" s="333">
        <f t="shared" si="70"/>
        <v>2.5</v>
      </c>
      <c r="V258" s="334">
        <f t="shared" si="70"/>
        <v>1.5</v>
      </c>
    </row>
    <row r="259" spans="1:22" ht="13.5" customHeight="1" x14ac:dyDescent="0.4">
      <c r="A259" s="331"/>
      <c r="B259" s="332" t="s">
        <v>917</v>
      </c>
      <c r="C259" s="333" t="s">
        <v>305</v>
      </c>
      <c r="D259" s="333">
        <v>34</v>
      </c>
      <c r="E259" s="333">
        <v>0.5</v>
      </c>
      <c r="F259" s="333">
        <v>1.4</v>
      </c>
      <c r="G259" s="333">
        <v>4.9000000000000004</v>
      </c>
      <c r="H259" s="333">
        <v>128</v>
      </c>
      <c r="I259" s="333">
        <v>98</v>
      </c>
      <c r="J259" s="333">
        <v>1</v>
      </c>
      <c r="K259" s="333">
        <v>5</v>
      </c>
      <c r="L259" s="333">
        <v>7</v>
      </c>
      <c r="M259" s="333">
        <v>0.1</v>
      </c>
      <c r="N259" s="333">
        <v>5</v>
      </c>
      <c r="O259" s="333">
        <v>0</v>
      </c>
      <c r="P259" s="333">
        <v>0.3</v>
      </c>
      <c r="Q259" s="333">
        <v>3</v>
      </c>
      <c r="R259" s="333">
        <v>0.02</v>
      </c>
      <c r="S259" s="333">
        <v>0.01</v>
      </c>
      <c r="T259" s="333">
        <v>6</v>
      </c>
      <c r="U259" s="333">
        <v>0.5</v>
      </c>
      <c r="V259" s="334">
        <v>0.3</v>
      </c>
    </row>
    <row r="260" spans="1:22" ht="13.5" customHeight="1" x14ac:dyDescent="0.4">
      <c r="A260" s="331"/>
      <c r="B260" s="332" t="s">
        <v>916</v>
      </c>
      <c r="C260" s="333"/>
      <c r="D260" s="333">
        <f t="shared" ref="D260:V260" si="71">D258+D259</f>
        <v>547</v>
      </c>
      <c r="E260" s="333">
        <f t="shared" si="71"/>
        <v>13.5</v>
      </c>
      <c r="F260" s="333">
        <f t="shared" si="71"/>
        <v>14.2</v>
      </c>
      <c r="G260" s="333">
        <f t="shared" si="71"/>
        <v>87.399999999999991</v>
      </c>
      <c r="H260" s="333">
        <f t="shared" si="71"/>
        <v>720</v>
      </c>
      <c r="I260" s="333">
        <f t="shared" si="71"/>
        <v>376</v>
      </c>
      <c r="J260" s="333">
        <f t="shared" si="71"/>
        <v>42</v>
      </c>
      <c r="K260" s="333">
        <f t="shared" si="71"/>
        <v>36</v>
      </c>
      <c r="L260" s="333">
        <f t="shared" si="71"/>
        <v>111</v>
      </c>
      <c r="M260" s="333">
        <f t="shared" si="71"/>
        <v>0.6</v>
      </c>
      <c r="N260" s="333">
        <f t="shared" si="71"/>
        <v>14</v>
      </c>
      <c r="O260" s="333">
        <f t="shared" si="71"/>
        <v>0</v>
      </c>
      <c r="P260" s="333">
        <f t="shared" si="71"/>
        <v>2.4</v>
      </c>
      <c r="Q260" s="333">
        <f t="shared" si="71"/>
        <v>50</v>
      </c>
      <c r="R260" s="333">
        <f t="shared" si="71"/>
        <v>0.36000000000000004</v>
      </c>
      <c r="S260" s="333">
        <f t="shared" si="71"/>
        <v>7.0000000000000007E-2</v>
      </c>
      <c r="T260" s="333">
        <f t="shared" si="71"/>
        <v>29</v>
      </c>
      <c r="U260" s="333">
        <f t="shared" si="71"/>
        <v>3</v>
      </c>
      <c r="V260" s="334">
        <f t="shared" si="71"/>
        <v>1.8</v>
      </c>
    </row>
    <row r="261" spans="1:22" ht="13.5" customHeight="1" x14ac:dyDescent="0.4">
      <c r="A261" s="331"/>
      <c r="B261" s="332" t="s">
        <v>858</v>
      </c>
      <c r="C261" s="333" t="s">
        <v>915</v>
      </c>
      <c r="D261" s="333">
        <v>286</v>
      </c>
      <c r="E261" s="333">
        <v>4.3</v>
      </c>
      <c r="F261" s="333">
        <v>0.5</v>
      </c>
      <c r="G261" s="333">
        <v>63.1</v>
      </c>
      <c r="H261" s="333">
        <v>2</v>
      </c>
      <c r="I261" s="333">
        <v>49</v>
      </c>
      <c r="J261" s="333">
        <v>5</v>
      </c>
      <c r="K261" s="333">
        <v>12</v>
      </c>
      <c r="L261" s="333">
        <v>58</v>
      </c>
      <c r="M261" s="333">
        <v>0.2</v>
      </c>
      <c r="N261" s="333">
        <v>0</v>
      </c>
      <c r="O261" s="333">
        <v>0</v>
      </c>
      <c r="P261" s="333">
        <v>0</v>
      </c>
      <c r="Q261" s="333">
        <v>0</v>
      </c>
      <c r="R261" s="333">
        <v>0.03</v>
      </c>
      <c r="S261" s="333">
        <v>0.02</v>
      </c>
      <c r="T261" s="333">
        <v>0</v>
      </c>
      <c r="U261" s="333">
        <v>0.5</v>
      </c>
      <c r="V261" s="334">
        <v>0</v>
      </c>
    </row>
    <row r="262" spans="1:22" ht="13.5" customHeight="1" x14ac:dyDescent="0.4">
      <c r="A262" s="331"/>
      <c r="B262" s="332"/>
      <c r="C262" s="333" t="s">
        <v>135</v>
      </c>
      <c r="D262" s="333">
        <v>72</v>
      </c>
      <c r="E262" s="333">
        <v>5.5</v>
      </c>
      <c r="F262" s="333">
        <v>4.0999999999999996</v>
      </c>
      <c r="G262" s="333">
        <v>4</v>
      </c>
      <c r="H262" s="333">
        <v>193</v>
      </c>
      <c r="I262" s="333">
        <v>109</v>
      </c>
      <c r="J262" s="333">
        <v>4</v>
      </c>
      <c r="K262" s="333">
        <v>7</v>
      </c>
      <c r="L262" s="333">
        <v>53</v>
      </c>
      <c r="M262" s="333">
        <v>0.2</v>
      </c>
      <c r="N262" s="333">
        <v>1</v>
      </c>
      <c r="O262" s="333">
        <v>0.1</v>
      </c>
      <c r="P262" s="333">
        <v>0.1</v>
      </c>
      <c r="Q262" s="333">
        <v>0</v>
      </c>
      <c r="R262" s="333">
        <v>0.18</v>
      </c>
      <c r="S262" s="333">
        <v>0.06</v>
      </c>
      <c r="T262" s="333">
        <v>2</v>
      </c>
      <c r="U262" s="333">
        <v>0.2</v>
      </c>
      <c r="V262" s="334">
        <v>0.5</v>
      </c>
    </row>
    <row r="263" spans="1:22" ht="13.5" customHeight="1" x14ac:dyDescent="0.4">
      <c r="A263" s="331"/>
      <c r="B263" s="332"/>
      <c r="C263" s="333" t="s">
        <v>136</v>
      </c>
      <c r="D263" s="333">
        <v>25</v>
      </c>
      <c r="E263" s="333">
        <v>0.5</v>
      </c>
      <c r="F263" s="333">
        <v>0.2</v>
      </c>
      <c r="G263" s="333">
        <v>5.4</v>
      </c>
      <c r="H263" s="333">
        <v>113</v>
      </c>
      <c r="I263" s="333">
        <v>83</v>
      </c>
      <c r="J263" s="333">
        <v>2</v>
      </c>
      <c r="K263" s="333">
        <v>4</v>
      </c>
      <c r="L263" s="333">
        <v>9</v>
      </c>
      <c r="M263" s="333">
        <v>0.1</v>
      </c>
      <c r="N263" s="333">
        <v>1</v>
      </c>
      <c r="O263" s="333">
        <v>0</v>
      </c>
      <c r="P263" s="333">
        <v>0</v>
      </c>
      <c r="Q263" s="333">
        <v>0</v>
      </c>
      <c r="R263" s="333">
        <v>0.02</v>
      </c>
      <c r="S263" s="333">
        <v>0.01</v>
      </c>
      <c r="T263" s="333">
        <v>8</v>
      </c>
      <c r="U263" s="333">
        <v>0.3</v>
      </c>
      <c r="V263" s="334">
        <v>0.3</v>
      </c>
    </row>
    <row r="264" spans="1:22" ht="13.5" customHeight="1" x14ac:dyDescent="0.4">
      <c r="A264" s="331"/>
      <c r="B264" s="332"/>
      <c r="C264" s="333" t="s">
        <v>137</v>
      </c>
      <c r="D264" s="333">
        <v>44</v>
      </c>
      <c r="E264" s="333">
        <v>3.2</v>
      </c>
      <c r="F264" s="333">
        <v>1.4</v>
      </c>
      <c r="G264" s="333">
        <v>4.7</v>
      </c>
      <c r="H264" s="333">
        <v>173</v>
      </c>
      <c r="I264" s="333">
        <v>51</v>
      </c>
      <c r="J264" s="333">
        <v>17</v>
      </c>
      <c r="K264" s="333">
        <v>9</v>
      </c>
      <c r="L264" s="333">
        <v>30</v>
      </c>
      <c r="M264" s="333">
        <v>2.6</v>
      </c>
      <c r="N264" s="333">
        <v>132</v>
      </c>
      <c r="O264" s="333">
        <v>0</v>
      </c>
      <c r="P264" s="333">
        <v>0.3</v>
      </c>
      <c r="Q264" s="333">
        <v>2</v>
      </c>
      <c r="R264" s="333">
        <v>0.01</v>
      </c>
      <c r="S264" s="333">
        <v>0.02</v>
      </c>
      <c r="T264" s="333">
        <v>0</v>
      </c>
      <c r="U264" s="333">
        <v>0.9</v>
      </c>
      <c r="V264" s="334">
        <v>0.4</v>
      </c>
    </row>
    <row r="265" spans="1:22" ht="13.5" customHeight="1" x14ac:dyDescent="0.4">
      <c r="A265" s="331"/>
      <c r="B265" s="332"/>
      <c r="C265" s="333" t="s">
        <v>138</v>
      </c>
      <c r="D265" s="333">
        <v>4</v>
      </c>
      <c r="E265" s="333">
        <v>0.3</v>
      </c>
      <c r="F265" s="333">
        <v>0</v>
      </c>
      <c r="G265" s="333">
        <v>0.7</v>
      </c>
      <c r="H265" s="333">
        <v>47</v>
      </c>
      <c r="I265" s="333">
        <v>32</v>
      </c>
      <c r="J265" s="333">
        <v>10</v>
      </c>
      <c r="K265" s="333">
        <v>5</v>
      </c>
      <c r="L265" s="333">
        <v>6</v>
      </c>
      <c r="M265" s="333">
        <v>0.1</v>
      </c>
      <c r="N265" s="333">
        <v>32</v>
      </c>
      <c r="O265" s="333">
        <v>0</v>
      </c>
      <c r="P265" s="333">
        <v>0.2</v>
      </c>
      <c r="Q265" s="333">
        <v>25</v>
      </c>
      <c r="R265" s="333">
        <v>0.01</v>
      </c>
      <c r="S265" s="333">
        <v>0.01</v>
      </c>
      <c r="T265" s="333">
        <v>3</v>
      </c>
      <c r="U265" s="333">
        <v>0.3</v>
      </c>
      <c r="V265" s="334">
        <v>0.1</v>
      </c>
    </row>
    <row r="266" spans="1:22" ht="13.5" customHeight="1" x14ac:dyDescent="0.4">
      <c r="A266" s="331"/>
      <c r="B266" s="332" t="s">
        <v>916</v>
      </c>
      <c r="C266" s="333"/>
      <c r="D266" s="333">
        <f t="shared" ref="D266:V266" si="72">SUM(D261:D265)</f>
        <v>431</v>
      </c>
      <c r="E266" s="333">
        <f t="shared" si="72"/>
        <v>13.8</v>
      </c>
      <c r="F266" s="333">
        <f t="shared" si="72"/>
        <v>6.1999999999999993</v>
      </c>
      <c r="G266" s="333">
        <f t="shared" si="72"/>
        <v>77.900000000000006</v>
      </c>
      <c r="H266" s="333">
        <f t="shared" si="72"/>
        <v>528</v>
      </c>
      <c r="I266" s="333">
        <f t="shared" si="72"/>
        <v>324</v>
      </c>
      <c r="J266" s="333">
        <f t="shared" si="72"/>
        <v>38</v>
      </c>
      <c r="K266" s="333">
        <f t="shared" si="72"/>
        <v>37</v>
      </c>
      <c r="L266" s="333">
        <f t="shared" si="72"/>
        <v>156</v>
      </c>
      <c r="M266" s="333">
        <f t="shared" si="72"/>
        <v>3.2</v>
      </c>
      <c r="N266" s="333">
        <f t="shared" si="72"/>
        <v>166</v>
      </c>
      <c r="O266" s="333">
        <f t="shared" si="72"/>
        <v>0.1</v>
      </c>
      <c r="P266" s="333">
        <f t="shared" si="72"/>
        <v>0.60000000000000009</v>
      </c>
      <c r="Q266" s="333">
        <f t="shared" si="72"/>
        <v>27</v>
      </c>
      <c r="R266" s="333">
        <f t="shared" si="72"/>
        <v>0.25</v>
      </c>
      <c r="S266" s="333">
        <f t="shared" si="72"/>
        <v>0.12</v>
      </c>
      <c r="T266" s="333">
        <f t="shared" si="72"/>
        <v>13</v>
      </c>
      <c r="U266" s="333">
        <f t="shared" si="72"/>
        <v>2.1999999999999997</v>
      </c>
      <c r="V266" s="334">
        <f t="shared" si="72"/>
        <v>1.3000000000000003</v>
      </c>
    </row>
    <row r="267" spans="1:22" ht="13.5" customHeight="1" x14ac:dyDescent="0.4">
      <c r="A267" s="331"/>
      <c r="B267" s="332" t="s">
        <v>918</v>
      </c>
      <c r="C267" s="333" t="s">
        <v>306</v>
      </c>
      <c r="D267" s="333">
        <v>52</v>
      </c>
      <c r="E267" s="333">
        <v>3.9</v>
      </c>
      <c r="F267" s="333">
        <v>2.5</v>
      </c>
      <c r="G267" s="333">
        <v>2.1</v>
      </c>
      <c r="H267" s="333">
        <v>143</v>
      </c>
      <c r="I267" s="333">
        <v>20</v>
      </c>
      <c r="J267" s="333">
        <v>47</v>
      </c>
      <c r="K267" s="333">
        <v>12</v>
      </c>
      <c r="L267" s="333">
        <v>65</v>
      </c>
      <c r="M267" s="333">
        <v>0.6</v>
      </c>
      <c r="N267" s="333">
        <v>0</v>
      </c>
      <c r="O267" s="333">
        <v>0</v>
      </c>
      <c r="P267" s="333">
        <v>0.3</v>
      </c>
      <c r="Q267" s="333">
        <v>5</v>
      </c>
      <c r="R267" s="333">
        <v>0</v>
      </c>
      <c r="S267" s="333">
        <v>0.01</v>
      </c>
      <c r="T267" s="333">
        <v>0</v>
      </c>
      <c r="U267" s="333">
        <v>0.2</v>
      </c>
      <c r="V267" s="334">
        <v>0.4</v>
      </c>
    </row>
    <row r="268" spans="1:22" ht="13.5" customHeight="1" x14ac:dyDescent="0.4">
      <c r="A268" s="331"/>
      <c r="B268" s="332" t="s">
        <v>916</v>
      </c>
      <c r="C268" s="333"/>
      <c r="D268" s="333">
        <f t="shared" ref="D268:V268" si="73">D266+D267</f>
        <v>483</v>
      </c>
      <c r="E268" s="333">
        <f t="shared" si="73"/>
        <v>17.7</v>
      </c>
      <c r="F268" s="333">
        <f t="shared" si="73"/>
        <v>8.6999999999999993</v>
      </c>
      <c r="G268" s="333">
        <f t="shared" si="73"/>
        <v>80</v>
      </c>
      <c r="H268" s="333">
        <f t="shared" si="73"/>
        <v>671</v>
      </c>
      <c r="I268" s="333">
        <f t="shared" si="73"/>
        <v>344</v>
      </c>
      <c r="J268" s="333">
        <f t="shared" si="73"/>
        <v>85</v>
      </c>
      <c r="K268" s="333">
        <f t="shared" si="73"/>
        <v>49</v>
      </c>
      <c r="L268" s="333">
        <f t="shared" si="73"/>
        <v>221</v>
      </c>
      <c r="M268" s="333">
        <f t="shared" si="73"/>
        <v>3.8000000000000003</v>
      </c>
      <c r="N268" s="333">
        <f t="shared" si="73"/>
        <v>166</v>
      </c>
      <c r="O268" s="333">
        <f t="shared" si="73"/>
        <v>0.1</v>
      </c>
      <c r="P268" s="333">
        <f t="shared" si="73"/>
        <v>0.90000000000000013</v>
      </c>
      <c r="Q268" s="333">
        <f t="shared" si="73"/>
        <v>32</v>
      </c>
      <c r="R268" s="333">
        <f t="shared" si="73"/>
        <v>0.25</v>
      </c>
      <c r="S268" s="333">
        <f t="shared" si="73"/>
        <v>0.13</v>
      </c>
      <c r="T268" s="333">
        <f t="shared" si="73"/>
        <v>13</v>
      </c>
      <c r="U268" s="333">
        <f t="shared" si="73"/>
        <v>2.4</v>
      </c>
      <c r="V268" s="334">
        <f t="shared" si="73"/>
        <v>1.7000000000000002</v>
      </c>
    </row>
    <row r="269" spans="1:22" ht="13.5" customHeight="1" x14ac:dyDescent="0.4">
      <c r="A269" s="331" t="s">
        <v>919</v>
      </c>
      <c r="B269" s="332"/>
      <c r="C269" s="333"/>
      <c r="D269" s="333">
        <f t="shared" ref="D269:V269" si="74">D260+D268</f>
        <v>1030</v>
      </c>
      <c r="E269" s="333">
        <f t="shared" si="74"/>
        <v>31.2</v>
      </c>
      <c r="F269" s="333">
        <f t="shared" si="74"/>
        <v>22.9</v>
      </c>
      <c r="G269" s="333">
        <f t="shared" si="74"/>
        <v>167.39999999999998</v>
      </c>
      <c r="H269" s="333">
        <f t="shared" si="74"/>
        <v>1391</v>
      </c>
      <c r="I269" s="333">
        <f t="shared" si="74"/>
        <v>720</v>
      </c>
      <c r="J269" s="333">
        <f t="shared" si="74"/>
        <v>127</v>
      </c>
      <c r="K269" s="333">
        <f t="shared" si="74"/>
        <v>85</v>
      </c>
      <c r="L269" s="333">
        <f t="shared" si="74"/>
        <v>332</v>
      </c>
      <c r="M269" s="333">
        <f t="shared" si="74"/>
        <v>4.4000000000000004</v>
      </c>
      <c r="N269" s="333">
        <f t="shared" si="74"/>
        <v>180</v>
      </c>
      <c r="O269" s="333">
        <f t="shared" si="74"/>
        <v>0.1</v>
      </c>
      <c r="P269" s="333">
        <f t="shared" si="74"/>
        <v>3.3</v>
      </c>
      <c r="Q269" s="333">
        <f t="shared" si="74"/>
        <v>82</v>
      </c>
      <c r="R269" s="333">
        <f t="shared" si="74"/>
        <v>0.6100000000000001</v>
      </c>
      <c r="S269" s="333">
        <f t="shared" si="74"/>
        <v>0.2</v>
      </c>
      <c r="T269" s="333">
        <f t="shared" si="74"/>
        <v>42</v>
      </c>
      <c r="U269" s="333">
        <f t="shared" si="74"/>
        <v>5.4</v>
      </c>
      <c r="V269" s="334">
        <f t="shared" si="74"/>
        <v>3.5</v>
      </c>
    </row>
    <row r="270" spans="1:22" ht="13.5" customHeight="1" x14ac:dyDescent="0.4">
      <c r="A270" s="335">
        <v>45307</v>
      </c>
      <c r="B270" s="332" t="s">
        <v>848</v>
      </c>
      <c r="C270" s="333" t="s">
        <v>915</v>
      </c>
      <c r="D270" s="333">
        <v>286</v>
      </c>
      <c r="E270" s="333">
        <v>4.3</v>
      </c>
      <c r="F270" s="333">
        <v>0.5</v>
      </c>
      <c r="G270" s="333">
        <v>63.1</v>
      </c>
      <c r="H270" s="333">
        <v>2</v>
      </c>
      <c r="I270" s="333">
        <v>49</v>
      </c>
      <c r="J270" s="333">
        <v>5</v>
      </c>
      <c r="K270" s="333">
        <v>12</v>
      </c>
      <c r="L270" s="333">
        <v>58</v>
      </c>
      <c r="M270" s="333">
        <v>0.2</v>
      </c>
      <c r="N270" s="333">
        <v>0</v>
      </c>
      <c r="O270" s="333">
        <v>0</v>
      </c>
      <c r="P270" s="333">
        <v>0</v>
      </c>
      <c r="Q270" s="333">
        <v>0</v>
      </c>
      <c r="R270" s="333">
        <v>0.03</v>
      </c>
      <c r="S270" s="333">
        <v>0.02</v>
      </c>
      <c r="T270" s="333">
        <v>0</v>
      </c>
      <c r="U270" s="333">
        <v>0.5</v>
      </c>
      <c r="V270" s="334">
        <v>0</v>
      </c>
    </row>
    <row r="271" spans="1:22" ht="13.5" customHeight="1" x14ac:dyDescent="0.4">
      <c r="A271" s="331"/>
      <c r="B271" s="332"/>
      <c r="C271" s="333" t="s">
        <v>139</v>
      </c>
      <c r="D271" s="333">
        <v>113</v>
      </c>
      <c r="E271" s="333">
        <v>8.6</v>
      </c>
      <c r="F271" s="333">
        <v>6.8</v>
      </c>
      <c r="G271" s="333">
        <v>3.2</v>
      </c>
      <c r="H271" s="333">
        <v>164</v>
      </c>
      <c r="I271" s="333">
        <v>199</v>
      </c>
      <c r="J271" s="333">
        <v>7</v>
      </c>
      <c r="K271" s="333">
        <v>14</v>
      </c>
      <c r="L271" s="333">
        <v>58</v>
      </c>
      <c r="M271" s="333">
        <v>0.6</v>
      </c>
      <c r="N271" s="333">
        <v>19</v>
      </c>
      <c r="O271" s="333">
        <v>3.1</v>
      </c>
      <c r="P271" s="333">
        <v>0.8</v>
      </c>
      <c r="Q271" s="333">
        <v>0</v>
      </c>
      <c r="R271" s="333">
        <v>0.1</v>
      </c>
      <c r="S271" s="333">
        <v>0.14000000000000001</v>
      </c>
      <c r="T271" s="333">
        <v>2</v>
      </c>
      <c r="U271" s="333">
        <v>0.2</v>
      </c>
      <c r="V271" s="334">
        <v>0.4</v>
      </c>
    </row>
    <row r="272" spans="1:22" ht="13.5" customHeight="1" x14ac:dyDescent="0.4">
      <c r="A272" s="331"/>
      <c r="B272" s="332"/>
      <c r="C272" s="333" t="s">
        <v>140</v>
      </c>
      <c r="D272" s="333">
        <v>59</v>
      </c>
      <c r="E272" s="333">
        <v>0.5</v>
      </c>
      <c r="F272" s="333">
        <v>3.3</v>
      </c>
      <c r="G272" s="333">
        <v>6.8</v>
      </c>
      <c r="H272" s="333">
        <v>185</v>
      </c>
      <c r="I272" s="333">
        <v>45</v>
      </c>
      <c r="J272" s="333">
        <v>3</v>
      </c>
      <c r="K272" s="333">
        <v>5</v>
      </c>
      <c r="L272" s="333">
        <v>12</v>
      </c>
      <c r="M272" s="333">
        <v>0.1</v>
      </c>
      <c r="N272" s="333">
        <v>14</v>
      </c>
      <c r="O272" s="333">
        <v>0</v>
      </c>
      <c r="P272" s="333">
        <v>0</v>
      </c>
      <c r="Q272" s="333">
        <v>5</v>
      </c>
      <c r="R272" s="333">
        <v>0.02</v>
      </c>
      <c r="S272" s="333">
        <v>0.01</v>
      </c>
      <c r="T272" s="333">
        <v>1</v>
      </c>
      <c r="U272" s="333">
        <v>0.4</v>
      </c>
      <c r="V272" s="334">
        <v>0.5</v>
      </c>
    </row>
    <row r="273" spans="1:22" ht="13.5" customHeight="1" x14ac:dyDescent="0.4">
      <c r="A273" s="331"/>
      <c r="B273" s="332"/>
      <c r="C273" s="333" t="s">
        <v>141</v>
      </c>
      <c r="D273" s="333">
        <v>36</v>
      </c>
      <c r="E273" s="333">
        <v>1.2</v>
      </c>
      <c r="F273" s="333">
        <v>0.8</v>
      </c>
      <c r="G273" s="333">
        <v>6.1</v>
      </c>
      <c r="H273" s="333">
        <v>113</v>
      </c>
      <c r="I273" s="333">
        <v>126</v>
      </c>
      <c r="J273" s="333">
        <v>4</v>
      </c>
      <c r="K273" s="333">
        <v>7</v>
      </c>
      <c r="L273" s="333">
        <v>14</v>
      </c>
      <c r="M273" s="333">
        <v>0.1</v>
      </c>
      <c r="N273" s="333">
        <v>2</v>
      </c>
      <c r="O273" s="333">
        <v>0</v>
      </c>
      <c r="P273" s="333">
        <v>0</v>
      </c>
      <c r="Q273" s="333">
        <v>0</v>
      </c>
      <c r="R273" s="333">
        <v>0.03</v>
      </c>
      <c r="S273" s="333">
        <v>0.01</v>
      </c>
      <c r="T273" s="333">
        <v>14</v>
      </c>
      <c r="U273" s="333">
        <v>0.6</v>
      </c>
      <c r="V273" s="334">
        <v>0.3</v>
      </c>
    </row>
    <row r="274" spans="1:22" ht="13.5" customHeight="1" x14ac:dyDescent="0.4">
      <c r="A274" s="331"/>
      <c r="B274" s="332"/>
      <c r="C274" s="333" t="s">
        <v>142</v>
      </c>
      <c r="D274" s="333">
        <v>5</v>
      </c>
      <c r="E274" s="333">
        <v>0.3</v>
      </c>
      <c r="F274" s="333">
        <v>0</v>
      </c>
      <c r="G274" s="333">
        <v>0.8</v>
      </c>
      <c r="H274" s="333">
        <v>77</v>
      </c>
      <c r="I274" s="333">
        <v>69</v>
      </c>
      <c r="J274" s="333">
        <v>20</v>
      </c>
      <c r="K274" s="333">
        <v>2</v>
      </c>
      <c r="L274" s="333">
        <v>9</v>
      </c>
      <c r="M274" s="333">
        <v>0.3</v>
      </c>
      <c r="N274" s="333">
        <v>60</v>
      </c>
      <c r="O274" s="333">
        <v>0</v>
      </c>
      <c r="P274" s="333">
        <v>0.1</v>
      </c>
      <c r="Q274" s="333">
        <v>24</v>
      </c>
      <c r="R274" s="333">
        <v>0.01</v>
      </c>
      <c r="S274" s="333">
        <v>0.02</v>
      </c>
      <c r="T274" s="333">
        <v>5</v>
      </c>
      <c r="U274" s="333">
        <v>0.3</v>
      </c>
      <c r="V274" s="334">
        <v>0.2</v>
      </c>
    </row>
    <row r="275" spans="1:22" ht="13.5" customHeight="1" x14ac:dyDescent="0.4">
      <c r="A275" s="331"/>
      <c r="B275" s="332" t="s">
        <v>916</v>
      </c>
      <c r="C275" s="333"/>
      <c r="D275" s="333">
        <f t="shared" ref="D275:V275" si="75">SUM(D270:D274)</f>
        <v>499</v>
      </c>
      <c r="E275" s="333">
        <f t="shared" si="75"/>
        <v>14.899999999999999</v>
      </c>
      <c r="F275" s="333">
        <f t="shared" si="75"/>
        <v>11.4</v>
      </c>
      <c r="G275" s="333">
        <f t="shared" si="75"/>
        <v>79.999999999999986</v>
      </c>
      <c r="H275" s="333">
        <f t="shared" si="75"/>
        <v>541</v>
      </c>
      <c r="I275" s="333">
        <f t="shared" si="75"/>
        <v>488</v>
      </c>
      <c r="J275" s="333">
        <f t="shared" si="75"/>
        <v>39</v>
      </c>
      <c r="K275" s="333">
        <f t="shared" si="75"/>
        <v>40</v>
      </c>
      <c r="L275" s="333">
        <f t="shared" si="75"/>
        <v>151</v>
      </c>
      <c r="M275" s="333">
        <f t="shared" si="75"/>
        <v>1.3</v>
      </c>
      <c r="N275" s="333">
        <f t="shared" si="75"/>
        <v>95</v>
      </c>
      <c r="O275" s="333">
        <f t="shared" si="75"/>
        <v>3.1</v>
      </c>
      <c r="P275" s="333">
        <f t="shared" si="75"/>
        <v>0.9</v>
      </c>
      <c r="Q275" s="333">
        <f t="shared" si="75"/>
        <v>29</v>
      </c>
      <c r="R275" s="333">
        <f t="shared" si="75"/>
        <v>0.19</v>
      </c>
      <c r="S275" s="333">
        <f t="shared" si="75"/>
        <v>0.2</v>
      </c>
      <c r="T275" s="333">
        <f t="shared" si="75"/>
        <v>22</v>
      </c>
      <c r="U275" s="333">
        <f t="shared" si="75"/>
        <v>2</v>
      </c>
      <c r="V275" s="334">
        <f t="shared" si="75"/>
        <v>1.4</v>
      </c>
    </row>
    <row r="276" spans="1:22" ht="13.5" customHeight="1" x14ac:dyDescent="0.4">
      <c r="A276" s="331"/>
      <c r="B276" s="332" t="s">
        <v>917</v>
      </c>
      <c r="C276" s="333" t="s">
        <v>307</v>
      </c>
      <c r="D276" s="333">
        <v>26</v>
      </c>
      <c r="E276" s="333">
        <v>0.6</v>
      </c>
      <c r="F276" s="333">
        <v>0.4</v>
      </c>
      <c r="G276" s="333">
        <v>5.4</v>
      </c>
      <c r="H276" s="333">
        <v>143</v>
      </c>
      <c r="I276" s="333">
        <v>53</v>
      </c>
      <c r="J276" s="333">
        <v>14</v>
      </c>
      <c r="K276" s="333">
        <v>11</v>
      </c>
      <c r="L276" s="333">
        <v>12</v>
      </c>
      <c r="M276" s="333">
        <v>0.2</v>
      </c>
      <c r="N276" s="333">
        <v>0</v>
      </c>
      <c r="O276" s="333">
        <v>0</v>
      </c>
      <c r="P276" s="333">
        <v>0.2</v>
      </c>
      <c r="Q276" s="333">
        <v>0</v>
      </c>
      <c r="R276" s="333">
        <v>0.01</v>
      </c>
      <c r="S276" s="333">
        <v>0.01</v>
      </c>
      <c r="T276" s="333">
        <v>0</v>
      </c>
      <c r="U276" s="333">
        <v>1.6</v>
      </c>
      <c r="V276" s="334">
        <v>0.4</v>
      </c>
    </row>
    <row r="277" spans="1:22" ht="13.5" customHeight="1" x14ac:dyDescent="0.4">
      <c r="A277" s="331"/>
      <c r="B277" s="332" t="s">
        <v>916</v>
      </c>
      <c r="C277" s="333"/>
      <c r="D277" s="333">
        <f t="shared" ref="D277:V277" si="76">D275+D276</f>
        <v>525</v>
      </c>
      <c r="E277" s="333">
        <f t="shared" si="76"/>
        <v>15.499999999999998</v>
      </c>
      <c r="F277" s="333">
        <f t="shared" si="76"/>
        <v>11.8</v>
      </c>
      <c r="G277" s="333">
        <f t="shared" si="76"/>
        <v>85.399999999999991</v>
      </c>
      <c r="H277" s="333">
        <f t="shared" si="76"/>
        <v>684</v>
      </c>
      <c r="I277" s="333">
        <f t="shared" si="76"/>
        <v>541</v>
      </c>
      <c r="J277" s="333">
        <f t="shared" si="76"/>
        <v>53</v>
      </c>
      <c r="K277" s="333">
        <f t="shared" si="76"/>
        <v>51</v>
      </c>
      <c r="L277" s="333">
        <f t="shared" si="76"/>
        <v>163</v>
      </c>
      <c r="M277" s="333">
        <f t="shared" si="76"/>
        <v>1.5</v>
      </c>
      <c r="N277" s="333">
        <f t="shared" si="76"/>
        <v>95</v>
      </c>
      <c r="O277" s="333">
        <f t="shared" si="76"/>
        <v>3.1</v>
      </c>
      <c r="P277" s="333">
        <f t="shared" si="76"/>
        <v>1.1000000000000001</v>
      </c>
      <c r="Q277" s="333">
        <f t="shared" si="76"/>
        <v>29</v>
      </c>
      <c r="R277" s="333">
        <f t="shared" si="76"/>
        <v>0.2</v>
      </c>
      <c r="S277" s="333">
        <f t="shared" si="76"/>
        <v>0.21000000000000002</v>
      </c>
      <c r="T277" s="333">
        <f t="shared" si="76"/>
        <v>22</v>
      </c>
      <c r="U277" s="333">
        <f t="shared" si="76"/>
        <v>3.6</v>
      </c>
      <c r="V277" s="334">
        <f t="shared" si="76"/>
        <v>1.7999999999999998</v>
      </c>
    </row>
    <row r="278" spans="1:22" ht="13.5" customHeight="1" x14ac:dyDescent="0.4">
      <c r="A278" s="331"/>
      <c r="B278" s="332" t="s">
        <v>858</v>
      </c>
      <c r="C278" s="333" t="s">
        <v>915</v>
      </c>
      <c r="D278" s="333">
        <v>286</v>
      </c>
      <c r="E278" s="333">
        <v>4.3</v>
      </c>
      <c r="F278" s="333">
        <v>0.5</v>
      </c>
      <c r="G278" s="333">
        <v>63.1</v>
      </c>
      <c r="H278" s="333">
        <v>2</v>
      </c>
      <c r="I278" s="333">
        <v>49</v>
      </c>
      <c r="J278" s="333">
        <v>5</v>
      </c>
      <c r="K278" s="333">
        <v>12</v>
      </c>
      <c r="L278" s="333">
        <v>58</v>
      </c>
      <c r="M278" s="333">
        <v>0.2</v>
      </c>
      <c r="N278" s="333">
        <v>0</v>
      </c>
      <c r="O278" s="333">
        <v>0</v>
      </c>
      <c r="P278" s="333">
        <v>0</v>
      </c>
      <c r="Q278" s="333">
        <v>0</v>
      </c>
      <c r="R278" s="333">
        <v>0.03</v>
      </c>
      <c r="S278" s="333">
        <v>0.02</v>
      </c>
      <c r="T278" s="333">
        <v>0</v>
      </c>
      <c r="U278" s="333">
        <v>0.5</v>
      </c>
      <c r="V278" s="334">
        <v>0</v>
      </c>
    </row>
    <row r="279" spans="1:22" ht="13.5" customHeight="1" x14ac:dyDescent="0.4">
      <c r="A279" s="331"/>
      <c r="B279" s="332"/>
      <c r="C279" s="333" t="s">
        <v>143</v>
      </c>
      <c r="D279" s="333">
        <v>91</v>
      </c>
      <c r="E279" s="333">
        <v>4.4000000000000004</v>
      </c>
      <c r="F279" s="333">
        <v>3.7</v>
      </c>
      <c r="G279" s="333">
        <v>10.199999999999999</v>
      </c>
      <c r="H279" s="333">
        <v>208</v>
      </c>
      <c r="I279" s="333">
        <v>97</v>
      </c>
      <c r="J279" s="333">
        <v>7</v>
      </c>
      <c r="K279" s="333">
        <v>7</v>
      </c>
      <c r="L279" s="333">
        <v>40</v>
      </c>
      <c r="M279" s="333">
        <v>0.1</v>
      </c>
      <c r="N279" s="333">
        <v>5</v>
      </c>
      <c r="O279" s="333">
        <v>0</v>
      </c>
      <c r="P279" s="333">
        <v>0.1</v>
      </c>
      <c r="Q279" s="333">
        <v>9</v>
      </c>
      <c r="R279" s="333">
        <v>0.03</v>
      </c>
      <c r="S279" s="333">
        <v>0.02</v>
      </c>
      <c r="T279" s="333">
        <v>9</v>
      </c>
      <c r="U279" s="333">
        <v>0.6</v>
      </c>
      <c r="V279" s="334">
        <v>0.5</v>
      </c>
    </row>
    <row r="280" spans="1:22" ht="13.5" customHeight="1" x14ac:dyDescent="0.4">
      <c r="A280" s="331"/>
      <c r="B280" s="332"/>
      <c r="C280" s="333" t="s">
        <v>144</v>
      </c>
      <c r="D280" s="333">
        <v>39</v>
      </c>
      <c r="E280" s="333">
        <v>2.2999999999999998</v>
      </c>
      <c r="F280" s="333">
        <v>1.9</v>
      </c>
      <c r="G280" s="333">
        <v>2.9</v>
      </c>
      <c r="H280" s="333">
        <v>110</v>
      </c>
      <c r="I280" s="333">
        <v>25</v>
      </c>
      <c r="J280" s="333">
        <v>9</v>
      </c>
      <c r="K280" s="333">
        <v>2</v>
      </c>
      <c r="L280" s="333">
        <v>33</v>
      </c>
      <c r="M280" s="333">
        <v>0.3</v>
      </c>
      <c r="N280" s="333">
        <v>27</v>
      </c>
      <c r="O280" s="333">
        <v>0</v>
      </c>
      <c r="P280" s="333">
        <v>0</v>
      </c>
      <c r="Q280" s="333">
        <v>0</v>
      </c>
      <c r="R280" s="333">
        <v>0.01</v>
      </c>
      <c r="S280" s="333">
        <v>0.08</v>
      </c>
      <c r="T280" s="333">
        <v>0</v>
      </c>
      <c r="U280" s="333">
        <v>0</v>
      </c>
      <c r="V280" s="334">
        <v>0.3</v>
      </c>
    </row>
    <row r="281" spans="1:22" ht="13.5" customHeight="1" x14ac:dyDescent="0.4">
      <c r="A281" s="331"/>
      <c r="B281" s="332"/>
      <c r="C281" s="333" t="s">
        <v>145</v>
      </c>
      <c r="D281" s="333">
        <v>18</v>
      </c>
      <c r="E281" s="333">
        <v>0.6</v>
      </c>
      <c r="F281" s="333">
        <v>0.1</v>
      </c>
      <c r="G281" s="333">
        <v>4.0999999999999996</v>
      </c>
      <c r="H281" s="333">
        <v>162</v>
      </c>
      <c r="I281" s="333">
        <v>86</v>
      </c>
      <c r="J281" s="333">
        <v>8</v>
      </c>
      <c r="K281" s="333">
        <v>4</v>
      </c>
      <c r="L281" s="333">
        <v>11</v>
      </c>
      <c r="M281" s="333">
        <v>0.1</v>
      </c>
      <c r="N281" s="333">
        <v>49</v>
      </c>
      <c r="O281" s="333">
        <v>0</v>
      </c>
      <c r="P281" s="333">
        <v>0</v>
      </c>
      <c r="Q281" s="333">
        <v>1</v>
      </c>
      <c r="R281" s="333">
        <v>0.01</v>
      </c>
      <c r="S281" s="333">
        <v>0.02</v>
      </c>
      <c r="T281" s="333">
        <v>3</v>
      </c>
      <c r="U281" s="333">
        <v>0.9</v>
      </c>
      <c r="V281" s="334">
        <v>0.4</v>
      </c>
    </row>
    <row r="282" spans="1:22" ht="13.5" customHeight="1" x14ac:dyDescent="0.4">
      <c r="A282" s="331"/>
      <c r="B282" s="332"/>
      <c r="C282" s="333" t="s">
        <v>146</v>
      </c>
      <c r="D282" s="333">
        <v>5</v>
      </c>
      <c r="E282" s="333">
        <v>0.2</v>
      </c>
      <c r="F282" s="333">
        <v>0</v>
      </c>
      <c r="G282" s="333">
        <v>0.9</v>
      </c>
      <c r="H282" s="333">
        <v>57</v>
      </c>
      <c r="I282" s="333">
        <v>36</v>
      </c>
      <c r="J282" s="333">
        <v>15</v>
      </c>
      <c r="K282" s="333">
        <v>2</v>
      </c>
      <c r="L282" s="333">
        <v>6</v>
      </c>
      <c r="M282" s="333">
        <v>0.1</v>
      </c>
      <c r="N282" s="333">
        <v>62</v>
      </c>
      <c r="O282" s="333">
        <v>0</v>
      </c>
      <c r="P282" s="333">
        <v>0.2</v>
      </c>
      <c r="Q282" s="333">
        <v>24</v>
      </c>
      <c r="R282" s="333">
        <v>0</v>
      </c>
      <c r="S282" s="333">
        <v>0.01</v>
      </c>
      <c r="T282" s="333">
        <v>3</v>
      </c>
      <c r="U282" s="333">
        <v>0.3</v>
      </c>
      <c r="V282" s="334">
        <v>0.1</v>
      </c>
    </row>
    <row r="283" spans="1:22" ht="13.5" customHeight="1" x14ac:dyDescent="0.4">
      <c r="A283" s="331"/>
      <c r="B283" s="332" t="s">
        <v>916</v>
      </c>
      <c r="C283" s="333"/>
      <c r="D283" s="333">
        <f t="shared" ref="D283:V283" si="77">SUM(D278:D282)</f>
        <v>439</v>
      </c>
      <c r="E283" s="333">
        <f t="shared" si="77"/>
        <v>11.799999999999999</v>
      </c>
      <c r="F283" s="333">
        <f t="shared" si="77"/>
        <v>6.1999999999999993</v>
      </c>
      <c r="G283" s="333">
        <f t="shared" si="77"/>
        <v>81.2</v>
      </c>
      <c r="H283" s="333">
        <f t="shared" si="77"/>
        <v>539</v>
      </c>
      <c r="I283" s="333">
        <f t="shared" si="77"/>
        <v>293</v>
      </c>
      <c r="J283" s="333">
        <f t="shared" si="77"/>
        <v>44</v>
      </c>
      <c r="K283" s="333">
        <f t="shared" si="77"/>
        <v>27</v>
      </c>
      <c r="L283" s="333">
        <f t="shared" si="77"/>
        <v>148</v>
      </c>
      <c r="M283" s="333">
        <f t="shared" si="77"/>
        <v>0.8</v>
      </c>
      <c r="N283" s="333">
        <f t="shared" si="77"/>
        <v>143</v>
      </c>
      <c r="O283" s="333">
        <f t="shared" si="77"/>
        <v>0</v>
      </c>
      <c r="P283" s="333">
        <f t="shared" si="77"/>
        <v>0.30000000000000004</v>
      </c>
      <c r="Q283" s="333">
        <f t="shared" si="77"/>
        <v>34</v>
      </c>
      <c r="R283" s="333">
        <f t="shared" si="77"/>
        <v>7.9999999999999988E-2</v>
      </c>
      <c r="S283" s="333">
        <f t="shared" si="77"/>
        <v>0.15</v>
      </c>
      <c r="T283" s="333">
        <f t="shared" si="77"/>
        <v>15</v>
      </c>
      <c r="U283" s="333">
        <f t="shared" si="77"/>
        <v>2.2999999999999998</v>
      </c>
      <c r="V283" s="334">
        <f t="shared" si="77"/>
        <v>1.3000000000000003</v>
      </c>
    </row>
    <row r="284" spans="1:22" ht="13.5" customHeight="1" x14ac:dyDescent="0.4">
      <c r="A284" s="331"/>
      <c r="B284" s="332" t="s">
        <v>918</v>
      </c>
      <c r="C284" s="333" t="s">
        <v>308</v>
      </c>
      <c r="D284" s="333">
        <v>65</v>
      </c>
      <c r="E284" s="333">
        <v>2.2999999999999998</v>
      </c>
      <c r="F284" s="333">
        <v>3.8</v>
      </c>
      <c r="G284" s="333">
        <v>5.2</v>
      </c>
      <c r="H284" s="333">
        <v>137</v>
      </c>
      <c r="I284" s="333">
        <v>0</v>
      </c>
      <c r="J284" s="333">
        <v>0</v>
      </c>
      <c r="K284" s="333">
        <v>0</v>
      </c>
      <c r="L284" s="333">
        <v>0</v>
      </c>
      <c r="M284" s="333">
        <v>0</v>
      </c>
      <c r="N284" s="333">
        <v>0</v>
      </c>
      <c r="O284" s="333">
        <v>0</v>
      </c>
      <c r="P284" s="333">
        <v>0</v>
      </c>
      <c r="Q284" s="333">
        <v>0</v>
      </c>
      <c r="R284" s="333">
        <v>0</v>
      </c>
      <c r="S284" s="333">
        <v>0</v>
      </c>
      <c r="T284" s="333">
        <v>0</v>
      </c>
      <c r="U284" s="333">
        <v>0</v>
      </c>
      <c r="V284" s="334">
        <v>0.3</v>
      </c>
    </row>
    <row r="285" spans="1:22" ht="13.5" customHeight="1" x14ac:dyDescent="0.4">
      <c r="A285" s="331"/>
      <c r="B285" s="332" t="s">
        <v>916</v>
      </c>
      <c r="C285" s="333"/>
      <c r="D285" s="333">
        <f t="shared" ref="D285:V285" si="78">D283+D284</f>
        <v>504</v>
      </c>
      <c r="E285" s="333">
        <f t="shared" si="78"/>
        <v>14.099999999999998</v>
      </c>
      <c r="F285" s="333">
        <f t="shared" si="78"/>
        <v>10</v>
      </c>
      <c r="G285" s="333">
        <f t="shared" si="78"/>
        <v>86.4</v>
      </c>
      <c r="H285" s="333">
        <f t="shared" si="78"/>
        <v>676</v>
      </c>
      <c r="I285" s="333">
        <f t="shared" si="78"/>
        <v>293</v>
      </c>
      <c r="J285" s="333">
        <f t="shared" si="78"/>
        <v>44</v>
      </c>
      <c r="K285" s="333">
        <f t="shared" si="78"/>
        <v>27</v>
      </c>
      <c r="L285" s="333">
        <f t="shared" si="78"/>
        <v>148</v>
      </c>
      <c r="M285" s="333">
        <f t="shared" si="78"/>
        <v>0.8</v>
      </c>
      <c r="N285" s="333">
        <f t="shared" si="78"/>
        <v>143</v>
      </c>
      <c r="O285" s="333">
        <f t="shared" si="78"/>
        <v>0</v>
      </c>
      <c r="P285" s="333">
        <f t="shared" si="78"/>
        <v>0.30000000000000004</v>
      </c>
      <c r="Q285" s="333">
        <f t="shared" si="78"/>
        <v>34</v>
      </c>
      <c r="R285" s="333">
        <f t="shared" si="78"/>
        <v>7.9999999999999988E-2</v>
      </c>
      <c r="S285" s="333">
        <f t="shared" si="78"/>
        <v>0.15</v>
      </c>
      <c r="T285" s="333">
        <f t="shared" si="78"/>
        <v>15</v>
      </c>
      <c r="U285" s="333">
        <f t="shared" si="78"/>
        <v>2.2999999999999998</v>
      </c>
      <c r="V285" s="334">
        <f t="shared" si="78"/>
        <v>1.6000000000000003</v>
      </c>
    </row>
    <row r="286" spans="1:22" ht="13.5" customHeight="1" x14ac:dyDescent="0.4">
      <c r="A286" s="331" t="s">
        <v>919</v>
      </c>
      <c r="B286" s="332"/>
      <c r="C286" s="333"/>
      <c r="D286" s="333">
        <f t="shared" ref="D286:V286" si="79">D277+D285</f>
        <v>1029</v>
      </c>
      <c r="E286" s="333">
        <f t="shared" si="79"/>
        <v>29.599999999999994</v>
      </c>
      <c r="F286" s="333">
        <f t="shared" si="79"/>
        <v>21.8</v>
      </c>
      <c r="G286" s="333">
        <f t="shared" si="79"/>
        <v>171.8</v>
      </c>
      <c r="H286" s="333">
        <f t="shared" si="79"/>
        <v>1360</v>
      </c>
      <c r="I286" s="333">
        <f t="shared" si="79"/>
        <v>834</v>
      </c>
      <c r="J286" s="333">
        <f t="shared" si="79"/>
        <v>97</v>
      </c>
      <c r="K286" s="333">
        <f t="shared" si="79"/>
        <v>78</v>
      </c>
      <c r="L286" s="333">
        <f t="shared" si="79"/>
        <v>311</v>
      </c>
      <c r="M286" s="333">
        <f t="shared" si="79"/>
        <v>2.2999999999999998</v>
      </c>
      <c r="N286" s="333">
        <f t="shared" si="79"/>
        <v>238</v>
      </c>
      <c r="O286" s="333">
        <f t="shared" si="79"/>
        <v>3.1</v>
      </c>
      <c r="P286" s="333">
        <f t="shared" si="79"/>
        <v>1.4000000000000001</v>
      </c>
      <c r="Q286" s="333">
        <f t="shared" si="79"/>
        <v>63</v>
      </c>
      <c r="R286" s="333">
        <f t="shared" si="79"/>
        <v>0.28000000000000003</v>
      </c>
      <c r="S286" s="333">
        <f t="shared" si="79"/>
        <v>0.36</v>
      </c>
      <c r="T286" s="333">
        <f t="shared" si="79"/>
        <v>37</v>
      </c>
      <c r="U286" s="333">
        <f t="shared" si="79"/>
        <v>5.9</v>
      </c>
      <c r="V286" s="334">
        <f t="shared" si="79"/>
        <v>3.4000000000000004</v>
      </c>
    </row>
    <row r="287" spans="1:22" ht="13.5" customHeight="1" x14ac:dyDescent="0.4">
      <c r="A287" s="335">
        <v>45308</v>
      </c>
      <c r="B287" s="332" t="s">
        <v>848</v>
      </c>
      <c r="C287" s="333" t="s">
        <v>915</v>
      </c>
      <c r="D287" s="333">
        <v>286</v>
      </c>
      <c r="E287" s="333">
        <v>4.3</v>
      </c>
      <c r="F287" s="333">
        <v>0.5</v>
      </c>
      <c r="G287" s="333">
        <v>63.1</v>
      </c>
      <c r="H287" s="333">
        <v>2</v>
      </c>
      <c r="I287" s="333">
        <v>49</v>
      </c>
      <c r="J287" s="333">
        <v>5</v>
      </c>
      <c r="K287" s="333">
        <v>12</v>
      </c>
      <c r="L287" s="333">
        <v>58</v>
      </c>
      <c r="M287" s="333">
        <v>0.2</v>
      </c>
      <c r="N287" s="333">
        <v>0</v>
      </c>
      <c r="O287" s="333">
        <v>0</v>
      </c>
      <c r="P287" s="333">
        <v>0</v>
      </c>
      <c r="Q287" s="333">
        <v>0</v>
      </c>
      <c r="R287" s="333">
        <v>0.03</v>
      </c>
      <c r="S287" s="333">
        <v>0.02</v>
      </c>
      <c r="T287" s="333">
        <v>0</v>
      </c>
      <c r="U287" s="333">
        <v>0.5</v>
      </c>
      <c r="V287" s="334">
        <v>0</v>
      </c>
    </row>
    <row r="288" spans="1:22" ht="13.5" customHeight="1" x14ac:dyDescent="0.4">
      <c r="A288" s="331"/>
      <c r="B288" s="332"/>
      <c r="C288" s="333" t="s">
        <v>147</v>
      </c>
      <c r="D288" s="333">
        <v>94</v>
      </c>
      <c r="E288" s="333">
        <v>4.0999999999999996</v>
      </c>
      <c r="F288" s="333">
        <v>5.4</v>
      </c>
      <c r="G288" s="333">
        <v>7.4</v>
      </c>
      <c r="H288" s="333">
        <v>424</v>
      </c>
      <c r="I288" s="333">
        <v>24</v>
      </c>
      <c r="J288" s="333">
        <v>2</v>
      </c>
      <c r="K288" s="333">
        <v>3</v>
      </c>
      <c r="L288" s="333">
        <v>7</v>
      </c>
      <c r="M288" s="333">
        <v>0.1</v>
      </c>
      <c r="N288" s="333">
        <v>0</v>
      </c>
      <c r="O288" s="333">
        <v>0</v>
      </c>
      <c r="P288" s="333">
        <v>0</v>
      </c>
      <c r="Q288" s="333">
        <v>0</v>
      </c>
      <c r="R288" s="333">
        <v>0.01</v>
      </c>
      <c r="S288" s="333">
        <v>0.01</v>
      </c>
      <c r="T288" s="333">
        <v>1</v>
      </c>
      <c r="U288" s="333">
        <v>0.7</v>
      </c>
      <c r="V288" s="334">
        <v>1.1000000000000001</v>
      </c>
    </row>
    <row r="289" spans="1:22" ht="13.5" customHeight="1" x14ac:dyDescent="0.4">
      <c r="A289" s="331"/>
      <c r="B289" s="332"/>
      <c r="C289" s="333" t="s">
        <v>148</v>
      </c>
      <c r="D289" s="333">
        <v>3</v>
      </c>
      <c r="E289" s="333">
        <v>0.4</v>
      </c>
      <c r="F289" s="333">
        <v>0</v>
      </c>
      <c r="G289" s="333">
        <v>0.5</v>
      </c>
      <c r="H289" s="333">
        <v>8</v>
      </c>
      <c r="I289" s="333">
        <v>18</v>
      </c>
      <c r="J289" s="333">
        <v>3</v>
      </c>
      <c r="K289" s="333">
        <v>2</v>
      </c>
      <c r="L289" s="333">
        <v>6</v>
      </c>
      <c r="M289" s="333">
        <v>0.1</v>
      </c>
      <c r="N289" s="333">
        <v>6</v>
      </c>
      <c r="O289" s="333">
        <v>0</v>
      </c>
      <c r="P289" s="333">
        <v>0.2</v>
      </c>
      <c r="Q289" s="333">
        <v>15</v>
      </c>
      <c r="R289" s="333">
        <v>0.01</v>
      </c>
      <c r="S289" s="333">
        <v>0.01</v>
      </c>
      <c r="T289" s="333">
        <v>5</v>
      </c>
      <c r="U289" s="333">
        <v>0.4</v>
      </c>
      <c r="V289" s="334">
        <v>0</v>
      </c>
    </row>
    <row r="290" spans="1:22" ht="13.5" customHeight="1" x14ac:dyDescent="0.4">
      <c r="A290" s="331"/>
      <c r="B290" s="332"/>
      <c r="C290" s="333" t="s">
        <v>149</v>
      </c>
      <c r="D290" s="333">
        <v>9</v>
      </c>
      <c r="E290" s="333">
        <v>0.5</v>
      </c>
      <c r="F290" s="333">
        <v>0.1</v>
      </c>
      <c r="G290" s="333">
        <v>1.7</v>
      </c>
      <c r="H290" s="333">
        <v>71</v>
      </c>
      <c r="I290" s="333">
        <v>59</v>
      </c>
      <c r="J290" s="333">
        <v>18</v>
      </c>
      <c r="K290" s="333">
        <v>3</v>
      </c>
      <c r="L290" s="333">
        <v>12</v>
      </c>
      <c r="M290" s="333">
        <v>0.1</v>
      </c>
      <c r="N290" s="333">
        <v>4</v>
      </c>
      <c r="O290" s="333">
        <v>0</v>
      </c>
      <c r="P290" s="333">
        <v>0.1</v>
      </c>
      <c r="Q290" s="333">
        <v>15</v>
      </c>
      <c r="R290" s="333">
        <v>0.01</v>
      </c>
      <c r="S290" s="333">
        <v>0.01</v>
      </c>
      <c r="T290" s="333">
        <v>5</v>
      </c>
      <c r="U290" s="333">
        <v>0.3</v>
      </c>
      <c r="V290" s="334">
        <v>0.2</v>
      </c>
    </row>
    <row r="291" spans="1:22" ht="13.5" customHeight="1" x14ac:dyDescent="0.4">
      <c r="A291" s="331"/>
      <c r="B291" s="332"/>
      <c r="C291" s="333" t="s">
        <v>150</v>
      </c>
      <c r="D291" s="333">
        <v>58</v>
      </c>
      <c r="E291" s="333">
        <v>2.9</v>
      </c>
      <c r="F291" s="333">
        <v>2.7</v>
      </c>
      <c r="G291" s="333">
        <v>6</v>
      </c>
      <c r="H291" s="333">
        <v>213</v>
      </c>
      <c r="I291" s="333">
        <v>109</v>
      </c>
      <c r="J291" s="333">
        <v>20</v>
      </c>
      <c r="K291" s="333">
        <v>14</v>
      </c>
      <c r="L291" s="333">
        <v>36</v>
      </c>
      <c r="M291" s="333">
        <v>0.4</v>
      </c>
      <c r="N291" s="333">
        <v>1</v>
      </c>
      <c r="O291" s="333">
        <v>0.1</v>
      </c>
      <c r="P291" s="333">
        <v>0.2</v>
      </c>
      <c r="Q291" s="333">
        <v>1</v>
      </c>
      <c r="R291" s="333">
        <v>0.09</v>
      </c>
      <c r="S291" s="333">
        <v>0.04</v>
      </c>
      <c r="T291" s="333">
        <v>2</v>
      </c>
      <c r="U291" s="333">
        <v>1.8</v>
      </c>
      <c r="V291" s="334">
        <v>0.5</v>
      </c>
    </row>
    <row r="292" spans="1:22" ht="13.5" customHeight="1" x14ac:dyDescent="0.4">
      <c r="A292" s="331"/>
      <c r="B292" s="332"/>
      <c r="C292" s="333" t="s">
        <v>151</v>
      </c>
      <c r="D292" s="333">
        <v>15</v>
      </c>
      <c r="E292" s="333">
        <v>0.3</v>
      </c>
      <c r="F292" s="333">
        <v>0</v>
      </c>
      <c r="G292" s="333">
        <v>3.3</v>
      </c>
      <c r="H292" s="333">
        <v>44</v>
      </c>
      <c r="I292" s="333">
        <v>66</v>
      </c>
      <c r="J292" s="333">
        <v>2</v>
      </c>
      <c r="K292" s="333">
        <v>4</v>
      </c>
      <c r="L292" s="333">
        <v>7</v>
      </c>
      <c r="M292" s="333">
        <v>0.1</v>
      </c>
      <c r="N292" s="333">
        <v>92</v>
      </c>
      <c r="O292" s="333">
        <v>0</v>
      </c>
      <c r="P292" s="333">
        <v>0.7</v>
      </c>
      <c r="Q292" s="333">
        <v>3</v>
      </c>
      <c r="R292" s="333">
        <v>0.01</v>
      </c>
      <c r="S292" s="333">
        <v>0.01</v>
      </c>
      <c r="T292" s="333">
        <v>6</v>
      </c>
      <c r="U292" s="333">
        <v>0.5</v>
      </c>
      <c r="V292" s="334">
        <v>0.1</v>
      </c>
    </row>
    <row r="293" spans="1:22" ht="13.5" customHeight="1" x14ac:dyDescent="0.4">
      <c r="A293" s="331"/>
      <c r="B293" s="332" t="s">
        <v>916</v>
      </c>
      <c r="C293" s="333"/>
      <c r="D293" s="333">
        <f t="shared" ref="D293:V293" si="80">SUM(D287:D292)</f>
        <v>465</v>
      </c>
      <c r="E293" s="333">
        <f t="shared" si="80"/>
        <v>12.5</v>
      </c>
      <c r="F293" s="333">
        <f t="shared" si="80"/>
        <v>8.6999999999999993</v>
      </c>
      <c r="G293" s="333">
        <f t="shared" si="80"/>
        <v>82</v>
      </c>
      <c r="H293" s="333">
        <f t="shared" si="80"/>
        <v>762</v>
      </c>
      <c r="I293" s="333">
        <f t="shared" si="80"/>
        <v>325</v>
      </c>
      <c r="J293" s="333">
        <f t="shared" si="80"/>
        <v>50</v>
      </c>
      <c r="K293" s="333">
        <f t="shared" si="80"/>
        <v>38</v>
      </c>
      <c r="L293" s="333">
        <f t="shared" si="80"/>
        <v>126</v>
      </c>
      <c r="M293" s="333">
        <f t="shared" si="80"/>
        <v>1</v>
      </c>
      <c r="N293" s="333">
        <f t="shared" si="80"/>
        <v>103</v>
      </c>
      <c r="O293" s="333">
        <f t="shared" si="80"/>
        <v>0.1</v>
      </c>
      <c r="P293" s="333">
        <f t="shared" si="80"/>
        <v>1.2</v>
      </c>
      <c r="Q293" s="333">
        <f t="shared" si="80"/>
        <v>34</v>
      </c>
      <c r="R293" s="333">
        <f t="shared" si="80"/>
        <v>0.16</v>
      </c>
      <c r="S293" s="333">
        <f t="shared" si="80"/>
        <v>9.9999999999999992E-2</v>
      </c>
      <c r="T293" s="333">
        <f t="shared" si="80"/>
        <v>19</v>
      </c>
      <c r="U293" s="333">
        <f t="shared" si="80"/>
        <v>4.2</v>
      </c>
      <c r="V293" s="334">
        <f t="shared" si="80"/>
        <v>1.9000000000000001</v>
      </c>
    </row>
    <row r="294" spans="1:22" ht="13.5" customHeight="1" x14ac:dyDescent="0.4">
      <c r="A294" s="331"/>
      <c r="B294" s="332" t="s">
        <v>917</v>
      </c>
      <c r="C294" s="333" t="s">
        <v>309</v>
      </c>
      <c r="D294" s="333">
        <v>44</v>
      </c>
      <c r="E294" s="333">
        <v>4</v>
      </c>
      <c r="F294" s="333">
        <v>1.4</v>
      </c>
      <c r="G294" s="333">
        <v>3.8</v>
      </c>
      <c r="H294" s="333">
        <v>277</v>
      </c>
      <c r="I294" s="333">
        <v>36</v>
      </c>
      <c r="J294" s="333">
        <v>16</v>
      </c>
      <c r="K294" s="333">
        <v>10</v>
      </c>
      <c r="L294" s="333">
        <v>41</v>
      </c>
      <c r="M294" s="333">
        <v>0.2</v>
      </c>
      <c r="N294" s="333">
        <v>0</v>
      </c>
      <c r="O294" s="333">
        <v>0.1</v>
      </c>
      <c r="P294" s="333">
        <v>0.2</v>
      </c>
      <c r="Q294" s="333">
        <v>3</v>
      </c>
      <c r="R294" s="333">
        <v>0.01</v>
      </c>
      <c r="S294" s="333">
        <v>0.02</v>
      </c>
      <c r="T294" s="333">
        <v>0</v>
      </c>
      <c r="U294" s="333">
        <v>0.1</v>
      </c>
      <c r="V294" s="334">
        <v>0.7</v>
      </c>
    </row>
    <row r="295" spans="1:22" ht="13.5" customHeight="1" x14ac:dyDescent="0.4">
      <c r="A295" s="331"/>
      <c r="B295" s="332" t="s">
        <v>916</v>
      </c>
      <c r="C295" s="333"/>
      <c r="D295" s="333">
        <f t="shared" ref="D295:V295" si="81">D293+D294</f>
        <v>509</v>
      </c>
      <c r="E295" s="333">
        <f t="shared" si="81"/>
        <v>16.5</v>
      </c>
      <c r="F295" s="333">
        <f t="shared" si="81"/>
        <v>10.1</v>
      </c>
      <c r="G295" s="333">
        <f t="shared" si="81"/>
        <v>85.8</v>
      </c>
      <c r="H295" s="333">
        <f t="shared" si="81"/>
        <v>1039</v>
      </c>
      <c r="I295" s="333">
        <f t="shared" si="81"/>
        <v>361</v>
      </c>
      <c r="J295" s="333">
        <f t="shared" si="81"/>
        <v>66</v>
      </c>
      <c r="K295" s="333">
        <f t="shared" si="81"/>
        <v>48</v>
      </c>
      <c r="L295" s="333">
        <f t="shared" si="81"/>
        <v>167</v>
      </c>
      <c r="M295" s="333">
        <f t="shared" si="81"/>
        <v>1.2</v>
      </c>
      <c r="N295" s="333">
        <f t="shared" si="81"/>
        <v>103</v>
      </c>
      <c r="O295" s="333">
        <f t="shared" si="81"/>
        <v>0.2</v>
      </c>
      <c r="P295" s="333">
        <f t="shared" si="81"/>
        <v>1.4</v>
      </c>
      <c r="Q295" s="333">
        <f t="shared" si="81"/>
        <v>37</v>
      </c>
      <c r="R295" s="333">
        <f t="shared" si="81"/>
        <v>0.17</v>
      </c>
      <c r="S295" s="333">
        <f t="shared" si="81"/>
        <v>0.12</v>
      </c>
      <c r="T295" s="333">
        <f t="shared" si="81"/>
        <v>19</v>
      </c>
      <c r="U295" s="333">
        <f t="shared" si="81"/>
        <v>4.3</v>
      </c>
      <c r="V295" s="334">
        <f t="shared" si="81"/>
        <v>2.6</v>
      </c>
    </row>
    <row r="296" spans="1:22" ht="13.5" customHeight="1" x14ac:dyDescent="0.4">
      <c r="A296" s="331"/>
      <c r="B296" s="332" t="s">
        <v>858</v>
      </c>
      <c r="C296" s="333" t="s">
        <v>915</v>
      </c>
      <c r="D296" s="333">
        <v>286</v>
      </c>
      <c r="E296" s="333">
        <v>4.3</v>
      </c>
      <c r="F296" s="333">
        <v>0.5</v>
      </c>
      <c r="G296" s="333">
        <v>63.1</v>
      </c>
      <c r="H296" s="333">
        <v>2</v>
      </c>
      <c r="I296" s="333">
        <v>49</v>
      </c>
      <c r="J296" s="333">
        <v>5</v>
      </c>
      <c r="K296" s="333">
        <v>12</v>
      </c>
      <c r="L296" s="333">
        <v>58</v>
      </c>
      <c r="M296" s="333">
        <v>0.2</v>
      </c>
      <c r="N296" s="333">
        <v>0</v>
      </c>
      <c r="O296" s="333">
        <v>0</v>
      </c>
      <c r="P296" s="333">
        <v>0</v>
      </c>
      <c r="Q296" s="333">
        <v>0</v>
      </c>
      <c r="R296" s="333">
        <v>0.03</v>
      </c>
      <c r="S296" s="333">
        <v>0.02</v>
      </c>
      <c r="T296" s="333">
        <v>0</v>
      </c>
      <c r="U296" s="333">
        <v>0.5</v>
      </c>
      <c r="V296" s="334">
        <v>0</v>
      </c>
    </row>
    <row r="297" spans="1:22" ht="13.5" customHeight="1" x14ac:dyDescent="0.4">
      <c r="A297" s="331"/>
      <c r="B297" s="332"/>
      <c r="C297" s="333" t="s">
        <v>152</v>
      </c>
      <c r="D297" s="333">
        <v>82</v>
      </c>
      <c r="E297" s="333">
        <v>2.9</v>
      </c>
      <c r="F297" s="333">
        <v>3.2</v>
      </c>
      <c r="G297" s="333">
        <v>10.6</v>
      </c>
      <c r="H297" s="333">
        <v>220</v>
      </c>
      <c r="I297" s="333">
        <v>55</v>
      </c>
      <c r="J297" s="333">
        <v>11</v>
      </c>
      <c r="K297" s="333">
        <v>7</v>
      </c>
      <c r="L297" s="333">
        <v>26</v>
      </c>
      <c r="M297" s="333">
        <v>0.2</v>
      </c>
      <c r="N297" s="333">
        <v>1</v>
      </c>
      <c r="O297" s="333">
        <v>0.1</v>
      </c>
      <c r="P297" s="333">
        <v>0</v>
      </c>
      <c r="Q297" s="333">
        <v>1</v>
      </c>
      <c r="R297" s="333">
        <v>0.03</v>
      </c>
      <c r="S297" s="333">
        <v>0.03</v>
      </c>
      <c r="T297" s="333">
        <v>1</v>
      </c>
      <c r="U297" s="333">
        <v>0</v>
      </c>
      <c r="V297" s="334">
        <v>0.6</v>
      </c>
    </row>
    <row r="298" spans="1:22" ht="13.5" customHeight="1" x14ac:dyDescent="0.4">
      <c r="A298" s="331"/>
      <c r="B298" s="332"/>
      <c r="C298" s="333" t="s">
        <v>153</v>
      </c>
      <c r="D298" s="333">
        <v>2</v>
      </c>
      <c r="E298" s="333">
        <v>0.1</v>
      </c>
      <c r="F298" s="333">
        <v>0</v>
      </c>
      <c r="G298" s="333">
        <v>0.3</v>
      </c>
      <c r="H298" s="333">
        <v>158</v>
      </c>
      <c r="I298" s="333">
        <v>18</v>
      </c>
      <c r="J298" s="333">
        <v>2</v>
      </c>
      <c r="K298" s="333">
        <v>1</v>
      </c>
      <c r="L298" s="333">
        <v>3</v>
      </c>
      <c r="M298" s="333">
        <v>0</v>
      </c>
      <c r="N298" s="333">
        <v>1</v>
      </c>
      <c r="O298" s="333">
        <v>0</v>
      </c>
      <c r="P298" s="333">
        <v>0</v>
      </c>
      <c r="Q298" s="333">
        <v>3</v>
      </c>
      <c r="R298" s="333">
        <v>0</v>
      </c>
      <c r="S298" s="333">
        <v>0</v>
      </c>
      <c r="T298" s="333">
        <v>1</v>
      </c>
      <c r="U298" s="333">
        <v>0.1</v>
      </c>
      <c r="V298" s="334">
        <v>0.4</v>
      </c>
    </row>
    <row r="299" spans="1:22" ht="13.5" customHeight="1" x14ac:dyDescent="0.4">
      <c r="A299" s="331"/>
      <c r="B299" s="332"/>
      <c r="C299" s="333" t="s">
        <v>154</v>
      </c>
      <c r="D299" s="333">
        <v>28</v>
      </c>
      <c r="E299" s="333">
        <v>0.9</v>
      </c>
      <c r="F299" s="333">
        <v>1.6</v>
      </c>
      <c r="G299" s="333">
        <v>2.6</v>
      </c>
      <c r="H299" s="333">
        <v>74</v>
      </c>
      <c r="I299" s="333">
        <v>50</v>
      </c>
      <c r="J299" s="333">
        <v>7</v>
      </c>
      <c r="K299" s="333">
        <v>3</v>
      </c>
      <c r="L299" s="333">
        <v>9</v>
      </c>
      <c r="M299" s="333">
        <v>0</v>
      </c>
      <c r="N299" s="333">
        <v>24</v>
      </c>
      <c r="O299" s="333">
        <v>0</v>
      </c>
      <c r="P299" s="333">
        <v>0</v>
      </c>
      <c r="Q299" s="333">
        <v>11</v>
      </c>
      <c r="R299" s="333">
        <v>0.01</v>
      </c>
      <c r="S299" s="333">
        <v>0.01</v>
      </c>
      <c r="T299" s="333">
        <v>8</v>
      </c>
      <c r="U299" s="333">
        <v>0.5</v>
      </c>
      <c r="V299" s="334">
        <v>0.2</v>
      </c>
    </row>
    <row r="300" spans="1:22" ht="13.5" customHeight="1" x14ac:dyDescent="0.4">
      <c r="A300" s="331"/>
      <c r="B300" s="332"/>
      <c r="C300" s="333" t="s">
        <v>155</v>
      </c>
      <c r="D300" s="333">
        <v>49</v>
      </c>
      <c r="E300" s="333">
        <v>1</v>
      </c>
      <c r="F300" s="333">
        <v>0.1</v>
      </c>
      <c r="G300" s="333">
        <v>11.2</v>
      </c>
      <c r="H300" s="333">
        <v>117</v>
      </c>
      <c r="I300" s="333">
        <v>157</v>
      </c>
      <c r="J300" s="333">
        <v>23</v>
      </c>
      <c r="K300" s="333">
        <v>8</v>
      </c>
      <c r="L300" s="333">
        <v>22</v>
      </c>
      <c r="M300" s="333">
        <v>0.2</v>
      </c>
      <c r="N300" s="333">
        <v>105</v>
      </c>
      <c r="O300" s="333">
        <v>0</v>
      </c>
      <c r="P300" s="333">
        <v>0.5</v>
      </c>
      <c r="Q300" s="333">
        <v>0</v>
      </c>
      <c r="R300" s="333">
        <v>0.04</v>
      </c>
      <c r="S300" s="333">
        <v>0.02</v>
      </c>
      <c r="T300" s="333">
        <v>8</v>
      </c>
      <c r="U300" s="333">
        <v>0.9</v>
      </c>
      <c r="V300" s="334">
        <v>0.3</v>
      </c>
    </row>
    <row r="301" spans="1:22" ht="13.5" customHeight="1" x14ac:dyDescent="0.4">
      <c r="A301" s="331"/>
      <c r="B301" s="332"/>
      <c r="C301" s="333" t="s">
        <v>156</v>
      </c>
      <c r="D301" s="333">
        <v>8</v>
      </c>
      <c r="E301" s="333">
        <v>0.6</v>
      </c>
      <c r="F301" s="333">
        <v>0</v>
      </c>
      <c r="G301" s="333">
        <v>1.7</v>
      </c>
      <c r="H301" s="333">
        <v>86</v>
      </c>
      <c r="I301" s="333">
        <v>61</v>
      </c>
      <c r="J301" s="333">
        <v>5</v>
      </c>
      <c r="K301" s="333">
        <v>2</v>
      </c>
      <c r="L301" s="333">
        <v>8</v>
      </c>
      <c r="M301" s="333">
        <v>0.1</v>
      </c>
      <c r="N301" s="333">
        <v>1</v>
      </c>
      <c r="O301" s="333">
        <v>0</v>
      </c>
      <c r="P301" s="333">
        <v>0.1</v>
      </c>
      <c r="Q301" s="333">
        <v>5</v>
      </c>
      <c r="R301" s="333">
        <v>0</v>
      </c>
      <c r="S301" s="333">
        <v>0.01</v>
      </c>
      <c r="T301" s="333">
        <v>1</v>
      </c>
      <c r="U301" s="333">
        <v>0.5</v>
      </c>
      <c r="V301" s="334">
        <v>0.2</v>
      </c>
    </row>
    <row r="302" spans="1:22" ht="13.5" customHeight="1" x14ac:dyDescent="0.4">
      <c r="A302" s="331"/>
      <c r="B302" s="332" t="s">
        <v>916</v>
      </c>
      <c r="C302" s="333"/>
      <c r="D302" s="333">
        <f t="shared" ref="D302:V302" si="82">SUM(D296:D301)</f>
        <v>455</v>
      </c>
      <c r="E302" s="333">
        <f t="shared" si="82"/>
        <v>9.7999999999999989</v>
      </c>
      <c r="F302" s="333">
        <f t="shared" si="82"/>
        <v>5.4</v>
      </c>
      <c r="G302" s="333">
        <f t="shared" si="82"/>
        <v>89.5</v>
      </c>
      <c r="H302" s="333">
        <f t="shared" si="82"/>
        <v>657</v>
      </c>
      <c r="I302" s="333">
        <f t="shared" si="82"/>
        <v>390</v>
      </c>
      <c r="J302" s="333">
        <f t="shared" si="82"/>
        <v>53</v>
      </c>
      <c r="K302" s="333">
        <f t="shared" si="82"/>
        <v>33</v>
      </c>
      <c r="L302" s="333">
        <f t="shared" si="82"/>
        <v>126</v>
      </c>
      <c r="M302" s="333">
        <f t="shared" si="82"/>
        <v>0.70000000000000007</v>
      </c>
      <c r="N302" s="333">
        <f t="shared" si="82"/>
        <v>132</v>
      </c>
      <c r="O302" s="333">
        <f t="shared" si="82"/>
        <v>0.1</v>
      </c>
      <c r="P302" s="333">
        <f t="shared" si="82"/>
        <v>0.6</v>
      </c>
      <c r="Q302" s="333">
        <f t="shared" si="82"/>
        <v>20</v>
      </c>
      <c r="R302" s="333">
        <f t="shared" si="82"/>
        <v>0.10999999999999999</v>
      </c>
      <c r="S302" s="333">
        <f t="shared" si="82"/>
        <v>0.09</v>
      </c>
      <c r="T302" s="333">
        <f t="shared" si="82"/>
        <v>19</v>
      </c>
      <c r="U302" s="333">
        <f t="shared" si="82"/>
        <v>2.5</v>
      </c>
      <c r="V302" s="334">
        <f t="shared" si="82"/>
        <v>1.7</v>
      </c>
    </row>
    <row r="303" spans="1:22" ht="13.5" customHeight="1" x14ac:dyDescent="0.4">
      <c r="A303" s="331"/>
      <c r="B303" s="332" t="s">
        <v>918</v>
      </c>
      <c r="C303" s="333" t="s">
        <v>310</v>
      </c>
      <c r="D303" s="333">
        <v>17</v>
      </c>
      <c r="E303" s="333">
        <v>1.1000000000000001</v>
      </c>
      <c r="F303" s="333">
        <v>0.5</v>
      </c>
      <c r="G303" s="333">
        <v>2.2000000000000002</v>
      </c>
      <c r="H303" s="333">
        <v>110</v>
      </c>
      <c r="I303" s="333">
        <v>55</v>
      </c>
      <c r="J303" s="333">
        <v>22</v>
      </c>
      <c r="K303" s="333">
        <v>10</v>
      </c>
      <c r="L303" s="333">
        <v>15</v>
      </c>
      <c r="M303" s="333">
        <v>0.2</v>
      </c>
      <c r="N303" s="333">
        <v>80</v>
      </c>
      <c r="O303" s="333">
        <v>0</v>
      </c>
      <c r="P303" s="333">
        <v>0.5</v>
      </c>
      <c r="Q303" s="333">
        <v>54</v>
      </c>
      <c r="R303" s="333">
        <v>0.02</v>
      </c>
      <c r="S303" s="333">
        <v>0.03</v>
      </c>
      <c r="T303" s="333">
        <v>4</v>
      </c>
      <c r="U303" s="333">
        <v>0.7</v>
      </c>
      <c r="V303" s="334">
        <v>0.3</v>
      </c>
    </row>
    <row r="304" spans="1:22" ht="13.5" customHeight="1" x14ac:dyDescent="0.4">
      <c r="A304" s="331"/>
      <c r="B304" s="332" t="s">
        <v>916</v>
      </c>
      <c r="C304" s="333"/>
      <c r="D304" s="333">
        <f t="shared" ref="D304:V304" si="83">D302+D303</f>
        <v>472</v>
      </c>
      <c r="E304" s="333">
        <f t="shared" si="83"/>
        <v>10.899999999999999</v>
      </c>
      <c r="F304" s="333">
        <f t="shared" si="83"/>
        <v>5.9</v>
      </c>
      <c r="G304" s="333">
        <f t="shared" si="83"/>
        <v>91.7</v>
      </c>
      <c r="H304" s="333">
        <f t="shared" si="83"/>
        <v>767</v>
      </c>
      <c r="I304" s="333">
        <f t="shared" si="83"/>
        <v>445</v>
      </c>
      <c r="J304" s="333">
        <f t="shared" si="83"/>
        <v>75</v>
      </c>
      <c r="K304" s="333">
        <f t="shared" si="83"/>
        <v>43</v>
      </c>
      <c r="L304" s="333">
        <f t="shared" si="83"/>
        <v>141</v>
      </c>
      <c r="M304" s="333">
        <f t="shared" si="83"/>
        <v>0.90000000000000013</v>
      </c>
      <c r="N304" s="333">
        <f t="shared" si="83"/>
        <v>212</v>
      </c>
      <c r="O304" s="333">
        <f t="shared" si="83"/>
        <v>0.1</v>
      </c>
      <c r="P304" s="333">
        <f t="shared" si="83"/>
        <v>1.1000000000000001</v>
      </c>
      <c r="Q304" s="333">
        <f t="shared" si="83"/>
        <v>74</v>
      </c>
      <c r="R304" s="333">
        <f t="shared" si="83"/>
        <v>0.12999999999999998</v>
      </c>
      <c r="S304" s="333">
        <f t="shared" si="83"/>
        <v>0.12</v>
      </c>
      <c r="T304" s="333">
        <f t="shared" si="83"/>
        <v>23</v>
      </c>
      <c r="U304" s="333">
        <f t="shared" si="83"/>
        <v>3.2</v>
      </c>
      <c r="V304" s="334">
        <f t="shared" si="83"/>
        <v>2</v>
      </c>
    </row>
    <row r="305" spans="1:22" ht="13.5" customHeight="1" x14ac:dyDescent="0.4">
      <c r="A305" s="331" t="s">
        <v>919</v>
      </c>
      <c r="B305" s="332"/>
      <c r="C305" s="333"/>
      <c r="D305" s="333">
        <f t="shared" ref="D305:V305" si="84">D295+D304</f>
        <v>981</v>
      </c>
      <c r="E305" s="333">
        <f t="shared" si="84"/>
        <v>27.4</v>
      </c>
      <c r="F305" s="333">
        <f t="shared" si="84"/>
        <v>16</v>
      </c>
      <c r="G305" s="333">
        <f t="shared" si="84"/>
        <v>177.5</v>
      </c>
      <c r="H305" s="333">
        <f t="shared" si="84"/>
        <v>1806</v>
      </c>
      <c r="I305" s="333">
        <f t="shared" si="84"/>
        <v>806</v>
      </c>
      <c r="J305" s="333">
        <f t="shared" si="84"/>
        <v>141</v>
      </c>
      <c r="K305" s="333">
        <f t="shared" si="84"/>
        <v>91</v>
      </c>
      <c r="L305" s="333">
        <f t="shared" si="84"/>
        <v>308</v>
      </c>
      <c r="M305" s="333">
        <f t="shared" si="84"/>
        <v>2.1</v>
      </c>
      <c r="N305" s="333">
        <f t="shared" si="84"/>
        <v>315</v>
      </c>
      <c r="O305" s="333">
        <f t="shared" si="84"/>
        <v>0.30000000000000004</v>
      </c>
      <c r="P305" s="333">
        <f t="shared" si="84"/>
        <v>2.5</v>
      </c>
      <c r="Q305" s="333">
        <f t="shared" si="84"/>
        <v>111</v>
      </c>
      <c r="R305" s="333">
        <f t="shared" si="84"/>
        <v>0.3</v>
      </c>
      <c r="S305" s="333">
        <f t="shared" si="84"/>
        <v>0.24</v>
      </c>
      <c r="T305" s="333">
        <f t="shared" si="84"/>
        <v>42</v>
      </c>
      <c r="U305" s="333">
        <f t="shared" si="84"/>
        <v>7.5</v>
      </c>
      <c r="V305" s="334">
        <f t="shared" si="84"/>
        <v>4.5999999999999996</v>
      </c>
    </row>
    <row r="306" spans="1:22" ht="13.5" customHeight="1" x14ac:dyDescent="0.4">
      <c r="A306" s="335">
        <v>45309</v>
      </c>
      <c r="B306" s="332" t="s">
        <v>848</v>
      </c>
      <c r="C306" s="333" t="s">
        <v>915</v>
      </c>
      <c r="D306" s="333">
        <v>286</v>
      </c>
      <c r="E306" s="333">
        <v>4.3</v>
      </c>
      <c r="F306" s="333">
        <v>0.5</v>
      </c>
      <c r="G306" s="333">
        <v>63.1</v>
      </c>
      <c r="H306" s="333">
        <v>2</v>
      </c>
      <c r="I306" s="333">
        <v>49</v>
      </c>
      <c r="J306" s="333">
        <v>5</v>
      </c>
      <c r="K306" s="333">
        <v>12</v>
      </c>
      <c r="L306" s="333">
        <v>58</v>
      </c>
      <c r="M306" s="333">
        <v>0.2</v>
      </c>
      <c r="N306" s="333">
        <v>0</v>
      </c>
      <c r="O306" s="333">
        <v>0</v>
      </c>
      <c r="P306" s="333">
        <v>0</v>
      </c>
      <c r="Q306" s="333">
        <v>0</v>
      </c>
      <c r="R306" s="333">
        <v>0.03</v>
      </c>
      <c r="S306" s="333">
        <v>0.02</v>
      </c>
      <c r="T306" s="333">
        <v>0</v>
      </c>
      <c r="U306" s="333">
        <v>0.5</v>
      </c>
      <c r="V306" s="334">
        <v>0</v>
      </c>
    </row>
    <row r="307" spans="1:22" ht="13.5" customHeight="1" x14ac:dyDescent="0.4">
      <c r="A307" s="331"/>
      <c r="B307" s="332"/>
      <c r="C307" s="333" t="s">
        <v>157</v>
      </c>
      <c r="D307" s="333">
        <v>110</v>
      </c>
      <c r="E307" s="333">
        <v>4</v>
      </c>
      <c r="F307" s="333">
        <v>6.4</v>
      </c>
      <c r="G307" s="333">
        <v>9.8000000000000007</v>
      </c>
      <c r="H307" s="333">
        <v>502</v>
      </c>
      <c r="I307" s="333">
        <v>97</v>
      </c>
      <c r="J307" s="333">
        <v>15</v>
      </c>
      <c r="K307" s="333">
        <v>8</v>
      </c>
      <c r="L307" s="333">
        <v>21</v>
      </c>
      <c r="M307" s="333">
        <v>0.3</v>
      </c>
      <c r="N307" s="333">
        <v>2</v>
      </c>
      <c r="O307" s="333">
        <v>0</v>
      </c>
      <c r="P307" s="333">
        <v>0</v>
      </c>
      <c r="Q307" s="333">
        <v>1</v>
      </c>
      <c r="R307" s="333">
        <v>0.01</v>
      </c>
      <c r="S307" s="333">
        <v>0</v>
      </c>
      <c r="T307" s="333">
        <v>3</v>
      </c>
      <c r="U307" s="333">
        <v>1.1000000000000001</v>
      </c>
      <c r="V307" s="334">
        <v>1.3</v>
      </c>
    </row>
    <row r="308" spans="1:22" ht="13.5" customHeight="1" x14ac:dyDescent="0.4">
      <c r="A308" s="331"/>
      <c r="B308" s="332"/>
      <c r="C308" s="333" t="s">
        <v>158</v>
      </c>
      <c r="D308" s="333">
        <v>31</v>
      </c>
      <c r="E308" s="333">
        <v>0.8</v>
      </c>
      <c r="F308" s="333">
        <v>2.1</v>
      </c>
      <c r="G308" s="333">
        <v>2.4</v>
      </c>
      <c r="H308" s="333">
        <v>88</v>
      </c>
      <c r="I308" s="333">
        <v>54</v>
      </c>
      <c r="J308" s="333">
        <v>7</v>
      </c>
      <c r="K308" s="333">
        <v>4</v>
      </c>
      <c r="L308" s="333">
        <v>11</v>
      </c>
      <c r="M308" s="333">
        <v>0</v>
      </c>
      <c r="N308" s="333">
        <v>25</v>
      </c>
      <c r="O308" s="333">
        <v>0</v>
      </c>
      <c r="P308" s="333">
        <v>0</v>
      </c>
      <c r="Q308" s="333">
        <v>12</v>
      </c>
      <c r="R308" s="333">
        <v>0.02</v>
      </c>
      <c r="S308" s="333">
        <v>0.01</v>
      </c>
      <c r="T308" s="333">
        <v>8</v>
      </c>
      <c r="U308" s="333">
        <v>0.5</v>
      </c>
      <c r="V308" s="334">
        <v>0.2</v>
      </c>
    </row>
    <row r="309" spans="1:22" ht="13.5" customHeight="1" x14ac:dyDescent="0.4">
      <c r="A309" s="331"/>
      <c r="B309" s="332"/>
      <c r="C309" s="333" t="s">
        <v>159</v>
      </c>
      <c r="D309" s="333">
        <v>7</v>
      </c>
      <c r="E309" s="333">
        <v>0.2</v>
      </c>
      <c r="F309" s="333">
        <v>0</v>
      </c>
      <c r="G309" s="333">
        <v>1.7</v>
      </c>
      <c r="H309" s="333">
        <v>236</v>
      </c>
      <c r="I309" s="333">
        <v>17</v>
      </c>
      <c r="J309" s="333">
        <v>3</v>
      </c>
      <c r="K309" s="333">
        <v>2</v>
      </c>
      <c r="L309" s="333">
        <v>5</v>
      </c>
      <c r="M309" s="333">
        <v>0</v>
      </c>
      <c r="N309" s="333">
        <v>0</v>
      </c>
      <c r="O309" s="333">
        <v>0</v>
      </c>
      <c r="P309" s="333">
        <v>0</v>
      </c>
      <c r="Q309" s="333">
        <v>0</v>
      </c>
      <c r="R309" s="333">
        <v>0.02</v>
      </c>
      <c r="S309" s="333">
        <v>0</v>
      </c>
      <c r="T309" s="333">
        <v>6</v>
      </c>
      <c r="U309" s="333">
        <v>0</v>
      </c>
      <c r="V309" s="334">
        <v>0.6</v>
      </c>
    </row>
    <row r="310" spans="1:22" ht="13.5" customHeight="1" x14ac:dyDescent="0.4">
      <c r="A310" s="331"/>
      <c r="B310" s="332" t="s">
        <v>916</v>
      </c>
      <c r="C310" s="333"/>
      <c r="D310" s="333">
        <f t="shared" ref="D310:V310" si="85">SUM(D306:D309)</f>
        <v>434</v>
      </c>
      <c r="E310" s="333">
        <f t="shared" si="85"/>
        <v>9.3000000000000007</v>
      </c>
      <c r="F310" s="333">
        <f t="shared" si="85"/>
        <v>9</v>
      </c>
      <c r="G310" s="333">
        <f t="shared" si="85"/>
        <v>77.000000000000014</v>
      </c>
      <c r="H310" s="333">
        <f t="shared" si="85"/>
        <v>828</v>
      </c>
      <c r="I310" s="333">
        <f t="shared" si="85"/>
        <v>217</v>
      </c>
      <c r="J310" s="333">
        <f t="shared" si="85"/>
        <v>30</v>
      </c>
      <c r="K310" s="333">
        <f t="shared" si="85"/>
        <v>26</v>
      </c>
      <c r="L310" s="333">
        <f t="shared" si="85"/>
        <v>95</v>
      </c>
      <c r="M310" s="333">
        <f t="shared" si="85"/>
        <v>0.5</v>
      </c>
      <c r="N310" s="333">
        <f t="shared" si="85"/>
        <v>27</v>
      </c>
      <c r="O310" s="333">
        <f t="shared" si="85"/>
        <v>0</v>
      </c>
      <c r="P310" s="333">
        <f t="shared" si="85"/>
        <v>0</v>
      </c>
      <c r="Q310" s="333">
        <f t="shared" si="85"/>
        <v>13</v>
      </c>
      <c r="R310" s="333">
        <f t="shared" si="85"/>
        <v>0.08</v>
      </c>
      <c r="S310" s="333">
        <f t="shared" si="85"/>
        <v>0.03</v>
      </c>
      <c r="T310" s="333">
        <f t="shared" si="85"/>
        <v>17</v>
      </c>
      <c r="U310" s="333">
        <f t="shared" si="85"/>
        <v>2.1</v>
      </c>
      <c r="V310" s="334">
        <f t="shared" si="85"/>
        <v>2.1</v>
      </c>
    </row>
    <row r="311" spans="1:22" ht="13.5" customHeight="1" x14ac:dyDescent="0.4">
      <c r="A311" s="331"/>
      <c r="B311" s="332" t="s">
        <v>917</v>
      </c>
      <c r="C311" s="333" t="s">
        <v>311</v>
      </c>
      <c r="D311" s="333">
        <v>17</v>
      </c>
      <c r="E311" s="333">
        <v>0.1</v>
      </c>
      <c r="F311" s="333">
        <v>0</v>
      </c>
      <c r="G311" s="333">
        <v>4.0999999999999996</v>
      </c>
      <c r="H311" s="333">
        <v>1</v>
      </c>
      <c r="I311" s="333">
        <v>18</v>
      </c>
      <c r="J311" s="333">
        <v>0</v>
      </c>
      <c r="K311" s="333">
        <v>0</v>
      </c>
      <c r="L311" s="333">
        <v>2</v>
      </c>
      <c r="M311" s="333">
        <v>0</v>
      </c>
      <c r="N311" s="333">
        <v>0</v>
      </c>
      <c r="O311" s="333">
        <v>0</v>
      </c>
      <c r="P311" s="333">
        <v>0</v>
      </c>
      <c r="Q311" s="333">
        <v>0</v>
      </c>
      <c r="R311" s="333">
        <v>0</v>
      </c>
      <c r="S311" s="333">
        <v>0</v>
      </c>
      <c r="T311" s="333">
        <v>0</v>
      </c>
      <c r="U311" s="333">
        <v>0.2</v>
      </c>
      <c r="V311" s="334">
        <v>0</v>
      </c>
    </row>
    <row r="312" spans="1:22" ht="13.5" customHeight="1" x14ac:dyDescent="0.4">
      <c r="A312" s="331"/>
      <c r="B312" s="332" t="s">
        <v>916</v>
      </c>
      <c r="C312" s="333"/>
      <c r="D312" s="333">
        <f t="shared" ref="D312:V312" si="86">D310+D311</f>
        <v>451</v>
      </c>
      <c r="E312" s="333">
        <f t="shared" si="86"/>
        <v>9.4</v>
      </c>
      <c r="F312" s="333">
        <f t="shared" si="86"/>
        <v>9</v>
      </c>
      <c r="G312" s="333">
        <f t="shared" si="86"/>
        <v>81.100000000000009</v>
      </c>
      <c r="H312" s="333">
        <f t="shared" si="86"/>
        <v>829</v>
      </c>
      <c r="I312" s="333">
        <f t="shared" si="86"/>
        <v>235</v>
      </c>
      <c r="J312" s="333">
        <f t="shared" si="86"/>
        <v>30</v>
      </c>
      <c r="K312" s="333">
        <f t="shared" si="86"/>
        <v>26</v>
      </c>
      <c r="L312" s="333">
        <f t="shared" si="86"/>
        <v>97</v>
      </c>
      <c r="M312" s="333">
        <f t="shared" si="86"/>
        <v>0.5</v>
      </c>
      <c r="N312" s="333">
        <f t="shared" si="86"/>
        <v>27</v>
      </c>
      <c r="O312" s="333">
        <f t="shared" si="86"/>
        <v>0</v>
      </c>
      <c r="P312" s="333">
        <f t="shared" si="86"/>
        <v>0</v>
      </c>
      <c r="Q312" s="333">
        <f t="shared" si="86"/>
        <v>13</v>
      </c>
      <c r="R312" s="333">
        <f t="shared" si="86"/>
        <v>0.08</v>
      </c>
      <c r="S312" s="333">
        <f t="shared" si="86"/>
        <v>0.03</v>
      </c>
      <c r="T312" s="333">
        <f t="shared" si="86"/>
        <v>17</v>
      </c>
      <c r="U312" s="333">
        <f t="shared" si="86"/>
        <v>2.3000000000000003</v>
      </c>
      <c r="V312" s="334">
        <f t="shared" si="86"/>
        <v>2.1</v>
      </c>
    </row>
    <row r="313" spans="1:22" ht="13.5" customHeight="1" x14ac:dyDescent="0.4">
      <c r="A313" s="331"/>
      <c r="B313" s="332" t="s">
        <v>858</v>
      </c>
      <c r="C313" s="333" t="s">
        <v>915</v>
      </c>
      <c r="D313" s="333">
        <v>286</v>
      </c>
      <c r="E313" s="333">
        <v>4.3</v>
      </c>
      <c r="F313" s="333">
        <v>0.5</v>
      </c>
      <c r="G313" s="333">
        <v>63.1</v>
      </c>
      <c r="H313" s="333">
        <v>2</v>
      </c>
      <c r="I313" s="333">
        <v>49</v>
      </c>
      <c r="J313" s="333">
        <v>5</v>
      </c>
      <c r="K313" s="333">
        <v>12</v>
      </c>
      <c r="L313" s="333">
        <v>58</v>
      </c>
      <c r="M313" s="333">
        <v>0.2</v>
      </c>
      <c r="N313" s="333">
        <v>0</v>
      </c>
      <c r="O313" s="333">
        <v>0</v>
      </c>
      <c r="P313" s="333">
        <v>0</v>
      </c>
      <c r="Q313" s="333">
        <v>0</v>
      </c>
      <c r="R313" s="333">
        <v>0.03</v>
      </c>
      <c r="S313" s="333">
        <v>0.02</v>
      </c>
      <c r="T313" s="333">
        <v>0</v>
      </c>
      <c r="U313" s="333">
        <v>0.5</v>
      </c>
      <c r="V313" s="334">
        <v>0</v>
      </c>
    </row>
    <row r="314" spans="1:22" ht="13.5" customHeight="1" x14ac:dyDescent="0.4">
      <c r="A314" s="331"/>
      <c r="B314" s="332"/>
      <c r="C314" s="333" t="s">
        <v>160</v>
      </c>
      <c r="D314" s="333">
        <v>142</v>
      </c>
      <c r="E314" s="333">
        <v>6.1</v>
      </c>
      <c r="F314" s="333">
        <v>7.5</v>
      </c>
      <c r="G314" s="333">
        <v>11.9</v>
      </c>
      <c r="H314" s="333">
        <v>237</v>
      </c>
      <c r="I314" s="333">
        <v>0</v>
      </c>
      <c r="J314" s="333">
        <v>0</v>
      </c>
      <c r="K314" s="333">
        <v>0</v>
      </c>
      <c r="L314" s="333">
        <v>0</v>
      </c>
      <c r="M314" s="333">
        <v>0</v>
      </c>
      <c r="N314" s="333">
        <v>0</v>
      </c>
      <c r="O314" s="333">
        <v>0</v>
      </c>
      <c r="P314" s="333">
        <v>0</v>
      </c>
      <c r="Q314" s="333">
        <v>0</v>
      </c>
      <c r="R314" s="333">
        <v>0</v>
      </c>
      <c r="S314" s="333">
        <v>0</v>
      </c>
      <c r="T314" s="333">
        <v>0</v>
      </c>
      <c r="U314" s="333">
        <v>0</v>
      </c>
      <c r="V314" s="334">
        <v>0.6</v>
      </c>
    </row>
    <row r="315" spans="1:22" ht="13.5" customHeight="1" x14ac:dyDescent="0.4">
      <c r="A315" s="331"/>
      <c r="B315" s="332"/>
      <c r="C315" s="333" t="s">
        <v>161</v>
      </c>
      <c r="D315" s="333">
        <v>10</v>
      </c>
      <c r="E315" s="333">
        <v>0.2</v>
      </c>
      <c r="F315" s="333">
        <v>0.1</v>
      </c>
      <c r="G315" s="333">
        <v>2.1</v>
      </c>
      <c r="H315" s="333">
        <v>0</v>
      </c>
      <c r="I315" s="333">
        <v>45</v>
      </c>
      <c r="J315" s="333">
        <v>2</v>
      </c>
      <c r="K315" s="333">
        <v>3</v>
      </c>
      <c r="L315" s="333">
        <v>4</v>
      </c>
      <c r="M315" s="333">
        <v>0.1</v>
      </c>
      <c r="N315" s="333">
        <v>66</v>
      </c>
      <c r="O315" s="333">
        <v>0</v>
      </c>
      <c r="P315" s="333">
        <v>0.5</v>
      </c>
      <c r="Q315" s="333">
        <v>3</v>
      </c>
      <c r="R315" s="333">
        <v>0.01</v>
      </c>
      <c r="S315" s="333">
        <v>0.01</v>
      </c>
      <c r="T315" s="333">
        <v>4</v>
      </c>
      <c r="U315" s="333">
        <v>0.4</v>
      </c>
      <c r="V315" s="334">
        <v>0</v>
      </c>
    </row>
    <row r="316" spans="1:22" ht="13.5" customHeight="1" x14ac:dyDescent="0.4">
      <c r="A316" s="331"/>
      <c r="B316" s="332"/>
      <c r="C316" s="333" t="s">
        <v>162</v>
      </c>
      <c r="D316" s="333">
        <v>22</v>
      </c>
      <c r="E316" s="333">
        <v>0.4</v>
      </c>
      <c r="F316" s="333">
        <v>1.1000000000000001</v>
      </c>
      <c r="G316" s="333">
        <v>2.8</v>
      </c>
      <c r="H316" s="333">
        <v>101</v>
      </c>
      <c r="I316" s="333">
        <v>50</v>
      </c>
      <c r="J316" s="333">
        <v>4</v>
      </c>
      <c r="K316" s="333">
        <v>4</v>
      </c>
      <c r="L316" s="333">
        <v>7</v>
      </c>
      <c r="M316" s="333">
        <v>0.1</v>
      </c>
      <c r="N316" s="333">
        <v>5</v>
      </c>
      <c r="O316" s="333">
        <v>0</v>
      </c>
      <c r="P316" s="333">
        <v>0.1</v>
      </c>
      <c r="Q316" s="333">
        <v>5</v>
      </c>
      <c r="R316" s="333">
        <v>0.01</v>
      </c>
      <c r="S316" s="333">
        <v>0.01</v>
      </c>
      <c r="T316" s="333">
        <v>6</v>
      </c>
      <c r="U316" s="333">
        <v>0.5</v>
      </c>
      <c r="V316" s="334">
        <v>0.3</v>
      </c>
    </row>
    <row r="317" spans="1:22" ht="13.5" customHeight="1" x14ac:dyDescent="0.4">
      <c r="A317" s="331"/>
      <c r="B317" s="332"/>
      <c r="C317" s="333" t="s">
        <v>163</v>
      </c>
      <c r="D317" s="333">
        <v>36</v>
      </c>
      <c r="E317" s="333">
        <v>1.7</v>
      </c>
      <c r="F317" s="333">
        <v>0.3</v>
      </c>
      <c r="G317" s="333">
        <v>6.8</v>
      </c>
      <c r="H317" s="333">
        <v>186</v>
      </c>
      <c r="I317" s="333">
        <v>73</v>
      </c>
      <c r="J317" s="333">
        <v>15</v>
      </c>
      <c r="K317" s="333">
        <v>4</v>
      </c>
      <c r="L317" s="333">
        <v>13</v>
      </c>
      <c r="M317" s="333">
        <v>0</v>
      </c>
      <c r="N317" s="333">
        <v>68</v>
      </c>
      <c r="O317" s="333">
        <v>0</v>
      </c>
      <c r="P317" s="333">
        <v>0</v>
      </c>
      <c r="Q317" s="333">
        <v>0</v>
      </c>
      <c r="R317" s="333">
        <v>0.02</v>
      </c>
      <c r="S317" s="333">
        <v>0</v>
      </c>
      <c r="T317" s="333">
        <v>4</v>
      </c>
      <c r="U317" s="333">
        <v>0.5</v>
      </c>
      <c r="V317" s="334">
        <v>0.5</v>
      </c>
    </row>
    <row r="318" spans="1:22" ht="13.5" customHeight="1" x14ac:dyDescent="0.4">
      <c r="A318" s="331"/>
      <c r="B318" s="332"/>
      <c r="C318" s="333" t="s">
        <v>164</v>
      </c>
      <c r="D318" s="333">
        <v>15</v>
      </c>
      <c r="E318" s="333">
        <v>1.1000000000000001</v>
      </c>
      <c r="F318" s="333">
        <v>0.6</v>
      </c>
      <c r="G318" s="333">
        <v>1.5</v>
      </c>
      <c r="H318" s="333">
        <v>69</v>
      </c>
      <c r="I318" s="333">
        <v>30</v>
      </c>
      <c r="J318" s="333">
        <v>2</v>
      </c>
      <c r="K318" s="333">
        <v>7</v>
      </c>
      <c r="L318" s="333">
        <v>10</v>
      </c>
      <c r="M318" s="333">
        <v>0.1</v>
      </c>
      <c r="N318" s="333">
        <v>1</v>
      </c>
      <c r="O318" s="333">
        <v>0</v>
      </c>
      <c r="P318" s="333">
        <v>0</v>
      </c>
      <c r="Q318" s="333">
        <v>1</v>
      </c>
      <c r="R318" s="333">
        <v>0.01</v>
      </c>
      <c r="S318" s="333">
        <v>0.01</v>
      </c>
      <c r="T318" s="333">
        <v>0</v>
      </c>
      <c r="U318" s="333">
        <v>0.1</v>
      </c>
      <c r="V318" s="334">
        <v>0.2</v>
      </c>
    </row>
    <row r="319" spans="1:22" ht="13.5" customHeight="1" x14ac:dyDescent="0.4">
      <c r="A319" s="331"/>
      <c r="B319" s="332" t="s">
        <v>916</v>
      </c>
      <c r="C319" s="333"/>
      <c r="D319" s="333">
        <f t="shared" ref="D319:V319" si="87">SUM(D313:D318)</f>
        <v>511</v>
      </c>
      <c r="E319" s="333">
        <f t="shared" si="87"/>
        <v>13.799999999999997</v>
      </c>
      <c r="F319" s="333">
        <f t="shared" si="87"/>
        <v>10.1</v>
      </c>
      <c r="G319" s="333">
        <f t="shared" si="87"/>
        <v>88.199999999999989</v>
      </c>
      <c r="H319" s="333">
        <f t="shared" si="87"/>
        <v>595</v>
      </c>
      <c r="I319" s="333">
        <f t="shared" si="87"/>
        <v>247</v>
      </c>
      <c r="J319" s="333">
        <f t="shared" si="87"/>
        <v>28</v>
      </c>
      <c r="K319" s="333">
        <f t="shared" si="87"/>
        <v>30</v>
      </c>
      <c r="L319" s="333">
        <f t="shared" si="87"/>
        <v>92</v>
      </c>
      <c r="M319" s="333">
        <f t="shared" si="87"/>
        <v>0.5</v>
      </c>
      <c r="N319" s="333">
        <f t="shared" si="87"/>
        <v>140</v>
      </c>
      <c r="O319" s="333">
        <f t="shared" si="87"/>
        <v>0</v>
      </c>
      <c r="P319" s="333">
        <f t="shared" si="87"/>
        <v>0.6</v>
      </c>
      <c r="Q319" s="333">
        <f t="shared" si="87"/>
        <v>9</v>
      </c>
      <c r="R319" s="333">
        <f t="shared" si="87"/>
        <v>0.08</v>
      </c>
      <c r="S319" s="333">
        <f t="shared" si="87"/>
        <v>0.05</v>
      </c>
      <c r="T319" s="333">
        <f t="shared" si="87"/>
        <v>14</v>
      </c>
      <c r="U319" s="333">
        <f t="shared" si="87"/>
        <v>2</v>
      </c>
      <c r="V319" s="334">
        <f t="shared" si="87"/>
        <v>1.5999999999999999</v>
      </c>
    </row>
    <row r="320" spans="1:22" ht="13.5" customHeight="1" x14ac:dyDescent="0.4">
      <c r="A320" s="331"/>
      <c r="B320" s="332" t="s">
        <v>918</v>
      </c>
      <c r="C320" s="333" t="s">
        <v>312</v>
      </c>
      <c r="D320" s="333">
        <v>47</v>
      </c>
      <c r="E320" s="333">
        <v>1.6</v>
      </c>
      <c r="F320" s="333">
        <v>0.7</v>
      </c>
      <c r="G320" s="333">
        <v>8.3000000000000007</v>
      </c>
      <c r="H320" s="333">
        <v>238</v>
      </c>
      <c r="I320" s="333">
        <v>11</v>
      </c>
      <c r="J320" s="333">
        <v>3</v>
      </c>
      <c r="K320" s="333">
        <v>5</v>
      </c>
      <c r="L320" s="333">
        <v>16</v>
      </c>
      <c r="M320" s="333">
        <v>0.2</v>
      </c>
      <c r="N320" s="333">
        <v>1</v>
      </c>
      <c r="O320" s="333">
        <v>0</v>
      </c>
      <c r="P320" s="333">
        <v>0</v>
      </c>
      <c r="Q320" s="333">
        <v>0</v>
      </c>
      <c r="R320" s="333">
        <v>0.38</v>
      </c>
      <c r="S320" s="333">
        <v>0.01</v>
      </c>
      <c r="T320" s="333">
        <v>36</v>
      </c>
      <c r="U320" s="333">
        <v>0.5</v>
      </c>
      <c r="V320" s="334">
        <v>0.6</v>
      </c>
    </row>
    <row r="321" spans="1:22" ht="13.5" customHeight="1" x14ac:dyDescent="0.4">
      <c r="A321" s="331"/>
      <c r="B321" s="332" t="s">
        <v>916</v>
      </c>
      <c r="C321" s="333"/>
      <c r="D321" s="333">
        <f t="shared" ref="D321:V321" si="88">D319+D320</f>
        <v>558</v>
      </c>
      <c r="E321" s="333">
        <f t="shared" si="88"/>
        <v>15.399999999999997</v>
      </c>
      <c r="F321" s="333">
        <f t="shared" si="88"/>
        <v>10.799999999999999</v>
      </c>
      <c r="G321" s="333">
        <f t="shared" si="88"/>
        <v>96.499999999999986</v>
      </c>
      <c r="H321" s="333">
        <f t="shared" si="88"/>
        <v>833</v>
      </c>
      <c r="I321" s="333">
        <f t="shared" si="88"/>
        <v>258</v>
      </c>
      <c r="J321" s="333">
        <f t="shared" si="88"/>
        <v>31</v>
      </c>
      <c r="K321" s="333">
        <f t="shared" si="88"/>
        <v>35</v>
      </c>
      <c r="L321" s="333">
        <f t="shared" si="88"/>
        <v>108</v>
      </c>
      <c r="M321" s="333">
        <f t="shared" si="88"/>
        <v>0.7</v>
      </c>
      <c r="N321" s="333">
        <f t="shared" si="88"/>
        <v>141</v>
      </c>
      <c r="O321" s="333">
        <f t="shared" si="88"/>
        <v>0</v>
      </c>
      <c r="P321" s="333">
        <f t="shared" si="88"/>
        <v>0.6</v>
      </c>
      <c r="Q321" s="333">
        <f t="shared" si="88"/>
        <v>9</v>
      </c>
      <c r="R321" s="333">
        <f t="shared" si="88"/>
        <v>0.46</v>
      </c>
      <c r="S321" s="333">
        <f t="shared" si="88"/>
        <v>6.0000000000000005E-2</v>
      </c>
      <c r="T321" s="333">
        <f t="shared" si="88"/>
        <v>50</v>
      </c>
      <c r="U321" s="333">
        <f t="shared" si="88"/>
        <v>2.5</v>
      </c>
      <c r="V321" s="334">
        <f t="shared" si="88"/>
        <v>2.1999999999999997</v>
      </c>
    </row>
    <row r="322" spans="1:22" ht="13.5" customHeight="1" x14ac:dyDescent="0.4">
      <c r="A322" s="331" t="s">
        <v>919</v>
      </c>
      <c r="B322" s="332"/>
      <c r="C322" s="333"/>
      <c r="D322" s="333">
        <f t="shared" ref="D322:V322" si="89">D312+D321</f>
        <v>1009</v>
      </c>
      <c r="E322" s="333">
        <f t="shared" si="89"/>
        <v>24.799999999999997</v>
      </c>
      <c r="F322" s="333">
        <f t="shared" si="89"/>
        <v>19.799999999999997</v>
      </c>
      <c r="G322" s="333">
        <f t="shared" si="89"/>
        <v>177.6</v>
      </c>
      <c r="H322" s="333">
        <f t="shared" si="89"/>
        <v>1662</v>
      </c>
      <c r="I322" s="333">
        <f t="shared" si="89"/>
        <v>493</v>
      </c>
      <c r="J322" s="333">
        <f t="shared" si="89"/>
        <v>61</v>
      </c>
      <c r="K322" s="333">
        <f t="shared" si="89"/>
        <v>61</v>
      </c>
      <c r="L322" s="333">
        <f t="shared" si="89"/>
        <v>205</v>
      </c>
      <c r="M322" s="333">
        <f t="shared" si="89"/>
        <v>1.2</v>
      </c>
      <c r="N322" s="333">
        <f t="shared" si="89"/>
        <v>168</v>
      </c>
      <c r="O322" s="333">
        <f t="shared" si="89"/>
        <v>0</v>
      </c>
      <c r="P322" s="333">
        <f t="shared" si="89"/>
        <v>0.6</v>
      </c>
      <c r="Q322" s="333">
        <f t="shared" si="89"/>
        <v>22</v>
      </c>
      <c r="R322" s="333">
        <f t="shared" si="89"/>
        <v>0.54</v>
      </c>
      <c r="S322" s="333">
        <f t="shared" si="89"/>
        <v>0.09</v>
      </c>
      <c r="T322" s="333">
        <f t="shared" si="89"/>
        <v>67</v>
      </c>
      <c r="U322" s="333">
        <f t="shared" si="89"/>
        <v>4.8000000000000007</v>
      </c>
      <c r="V322" s="334">
        <f t="shared" si="89"/>
        <v>4.3</v>
      </c>
    </row>
    <row r="323" spans="1:22" ht="13.5" customHeight="1" x14ac:dyDescent="0.4">
      <c r="A323" s="335">
        <v>45310</v>
      </c>
      <c r="B323" s="332" t="s">
        <v>848</v>
      </c>
      <c r="C323" s="333" t="s">
        <v>915</v>
      </c>
      <c r="D323" s="333">
        <v>286</v>
      </c>
      <c r="E323" s="333">
        <v>4.3</v>
      </c>
      <c r="F323" s="333">
        <v>0.5</v>
      </c>
      <c r="G323" s="333">
        <v>63.1</v>
      </c>
      <c r="H323" s="333">
        <v>2</v>
      </c>
      <c r="I323" s="333">
        <v>49</v>
      </c>
      <c r="J323" s="333">
        <v>5</v>
      </c>
      <c r="K323" s="333">
        <v>12</v>
      </c>
      <c r="L323" s="333">
        <v>58</v>
      </c>
      <c r="M323" s="333">
        <v>0.2</v>
      </c>
      <c r="N323" s="333">
        <v>0</v>
      </c>
      <c r="O323" s="333">
        <v>0</v>
      </c>
      <c r="P323" s="333">
        <v>0</v>
      </c>
      <c r="Q323" s="333">
        <v>0</v>
      </c>
      <c r="R323" s="333">
        <v>0.03</v>
      </c>
      <c r="S323" s="333">
        <v>0.02</v>
      </c>
      <c r="T323" s="333">
        <v>0</v>
      </c>
      <c r="U323" s="333">
        <v>0.5</v>
      </c>
      <c r="V323" s="334">
        <v>0</v>
      </c>
    </row>
    <row r="324" spans="1:22" ht="13.5" customHeight="1" x14ac:dyDescent="0.4">
      <c r="A324" s="331"/>
      <c r="B324" s="332"/>
      <c r="C324" s="333" t="s">
        <v>165</v>
      </c>
      <c r="D324" s="333">
        <v>62</v>
      </c>
      <c r="E324" s="333">
        <v>4.0999999999999996</v>
      </c>
      <c r="F324" s="333">
        <v>3.2</v>
      </c>
      <c r="G324" s="333">
        <v>4.2</v>
      </c>
      <c r="H324" s="333">
        <v>245</v>
      </c>
      <c r="I324" s="333">
        <v>141</v>
      </c>
      <c r="J324" s="333">
        <v>17</v>
      </c>
      <c r="K324" s="333">
        <v>9</v>
      </c>
      <c r="L324" s="333">
        <v>45</v>
      </c>
      <c r="M324" s="333">
        <v>0.5</v>
      </c>
      <c r="N324" s="333">
        <v>169</v>
      </c>
      <c r="O324" s="333">
        <v>0.5</v>
      </c>
      <c r="P324" s="333">
        <v>0.1</v>
      </c>
      <c r="Q324" s="333">
        <v>8</v>
      </c>
      <c r="R324" s="333">
        <v>0.14000000000000001</v>
      </c>
      <c r="S324" s="333">
        <v>0.06</v>
      </c>
      <c r="T324" s="333">
        <v>6</v>
      </c>
      <c r="U324" s="333">
        <v>1.1000000000000001</v>
      </c>
      <c r="V324" s="334">
        <v>0.6</v>
      </c>
    </row>
    <row r="325" spans="1:22" ht="13.5" customHeight="1" x14ac:dyDescent="0.4">
      <c r="A325" s="331"/>
      <c r="B325" s="332"/>
      <c r="C325" s="333" t="s">
        <v>166</v>
      </c>
      <c r="D325" s="333">
        <v>31</v>
      </c>
      <c r="E325" s="333">
        <v>1</v>
      </c>
      <c r="F325" s="333">
        <v>1.1000000000000001</v>
      </c>
      <c r="G325" s="333">
        <v>4.7</v>
      </c>
      <c r="H325" s="333">
        <v>93</v>
      </c>
      <c r="I325" s="333">
        <v>92</v>
      </c>
      <c r="J325" s="333">
        <v>22</v>
      </c>
      <c r="K325" s="333">
        <v>10</v>
      </c>
      <c r="L325" s="333">
        <v>21</v>
      </c>
      <c r="M325" s="333">
        <v>0.3</v>
      </c>
      <c r="N325" s="333">
        <v>0</v>
      </c>
      <c r="O325" s="333">
        <v>0</v>
      </c>
      <c r="P325" s="333">
        <v>0.2</v>
      </c>
      <c r="Q325" s="333">
        <v>1</v>
      </c>
      <c r="R325" s="333">
        <v>0.02</v>
      </c>
      <c r="S325" s="333">
        <v>0.01</v>
      </c>
      <c r="T325" s="333">
        <v>1</v>
      </c>
      <c r="U325" s="333">
        <v>0.7</v>
      </c>
      <c r="V325" s="334">
        <v>0.2</v>
      </c>
    </row>
    <row r="326" spans="1:22" ht="13.5" customHeight="1" x14ac:dyDescent="0.4">
      <c r="A326" s="331"/>
      <c r="B326" s="332"/>
      <c r="C326" s="333" t="s">
        <v>167</v>
      </c>
      <c r="D326" s="333">
        <v>20</v>
      </c>
      <c r="E326" s="333">
        <v>0.8</v>
      </c>
      <c r="F326" s="333">
        <v>0.1</v>
      </c>
      <c r="G326" s="333">
        <v>4.0999999999999996</v>
      </c>
      <c r="H326" s="333">
        <v>212</v>
      </c>
      <c r="I326" s="333">
        <v>100</v>
      </c>
      <c r="J326" s="333">
        <v>20</v>
      </c>
      <c r="K326" s="333">
        <v>5</v>
      </c>
      <c r="L326" s="333">
        <v>16</v>
      </c>
      <c r="M326" s="333">
        <v>0.1</v>
      </c>
      <c r="N326" s="333">
        <v>120</v>
      </c>
      <c r="O326" s="333">
        <v>0</v>
      </c>
      <c r="P326" s="333">
        <v>0</v>
      </c>
      <c r="Q326" s="333">
        <v>1</v>
      </c>
      <c r="R326" s="333">
        <v>0.01</v>
      </c>
      <c r="S326" s="333">
        <v>0.02</v>
      </c>
      <c r="T326" s="333">
        <v>3</v>
      </c>
      <c r="U326" s="333">
        <v>0.7</v>
      </c>
      <c r="V326" s="334">
        <v>0.5</v>
      </c>
    </row>
    <row r="327" spans="1:22" ht="13.5" customHeight="1" x14ac:dyDescent="0.4">
      <c r="A327" s="331"/>
      <c r="B327" s="332"/>
      <c r="C327" s="333" t="s">
        <v>168</v>
      </c>
      <c r="D327" s="333">
        <v>16</v>
      </c>
      <c r="E327" s="333">
        <v>1.1000000000000001</v>
      </c>
      <c r="F327" s="333">
        <v>0.3</v>
      </c>
      <c r="G327" s="333">
        <v>2.8</v>
      </c>
      <c r="H327" s="333">
        <v>325</v>
      </c>
      <c r="I327" s="333">
        <v>6</v>
      </c>
      <c r="J327" s="333">
        <v>12</v>
      </c>
      <c r="K327" s="333">
        <v>6</v>
      </c>
      <c r="L327" s="333">
        <v>4</v>
      </c>
      <c r="M327" s="333">
        <v>0.1</v>
      </c>
      <c r="N327" s="333">
        <v>2</v>
      </c>
      <c r="O327" s="333">
        <v>0</v>
      </c>
      <c r="P327" s="333">
        <v>0</v>
      </c>
      <c r="Q327" s="333">
        <v>23</v>
      </c>
      <c r="R327" s="333">
        <v>0</v>
      </c>
      <c r="S327" s="333">
        <v>0</v>
      </c>
      <c r="T327" s="333">
        <v>0</v>
      </c>
      <c r="U327" s="333">
        <v>0.5</v>
      </c>
      <c r="V327" s="334">
        <v>0.8</v>
      </c>
    </row>
    <row r="328" spans="1:22" ht="13.5" customHeight="1" x14ac:dyDescent="0.4">
      <c r="A328" s="331"/>
      <c r="B328" s="332" t="s">
        <v>916</v>
      </c>
      <c r="C328" s="333"/>
      <c r="D328" s="333">
        <f t="shared" ref="D328:V328" si="90">SUM(D323:D327)</f>
        <v>415</v>
      </c>
      <c r="E328" s="333">
        <f t="shared" si="90"/>
        <v>11.299999999999999</v>
      </c>
      <c r="F328" s="333">
        <f t="shared" si="90"/>
        <v>5.2</v>
      </c>
      <c r="G328" s="333">
        <f t="shared" si="90"/>
        <v>78.899999999999991</v>
      </c>
      <c r="H328" s="333">
        <f t="shared" si="90"/>
        <v>877</v>
      </c>
      <c r="I328" s="333">
        <f t="shared" si="90"/>
        <v>388</v>
      </c>
      <c r="J328" s="333">
        <f t="shared" si="90"/>
        <v>76</v>
      </c>
      <c r="K328" s="333">
        <f t="shared" si="90"/>
        <v>42</v>
      </c>
      <c r="L328" s="333">
        <f t="shared" si="90"/>
        <v>144</v>
      </c>
      <c r="M328" s="333">
        <f t="shared" si="90"/>
        <v>1.2000000000000002</v>
      </c>
      <c r="N328" s="333">
        <f t="shared" si="90"/>
        <v>291</v>
      </c>
      <c r="O328" s="333">
        <f t="shared" si="90"/>
        <v>0.5</v>
      </c>
      <c r="P328" s="333">
        <f t="shared" si="90"/>
        <v>0.30000000000000004</v>
      </c>
      <c r="Q328" s="333">
        <f t="shared" si="90"/>
        <v>33</v>
      </c>
      <c r="R328" s="333">
        <f t="shared" si="90"/>
        <v>0.2</v>
      </c>
      <c r="S328" s="333">
        <f t="shared" si="90"/>
        <v>0.11</v>
      </c>
      <c r="T328" s="333">
        <f t="shared" si="90"/>
        <v>10</v>
      </c>
      <c r="U328" s="333">
        <f t="shared" si="90"/>
        <v>3.5</v>
      </c>
      <c r="V328" s="334">
        <f t="shared" si="90"/>
        <v>2.1</v>
      </c>
    </row>
    <row r="329" spans="1:22" ht="13.5" customHeight="1" x14ac:dyDescent="0.4">
      <c r="A329" s="331"/>
      <c r="B329" s="332" t="s">
        <v>917</v>
      </c>
      <c r="C329" s="333" t="s">
        <v>313</v>
      </c>
      <c r="D329" s="333">
        <v>15</v>
      </c>
      <c r="E329" s="333">
        <v>0.7</v>
      </c>
      <c r="F329" s="333">
        <v>0.8</v>
      </c>
      <c r="G329" s="333">
        <v>1.4</v>
      </c>
      <c r="H329" s="333">
        <v>59</v>
      </c>
      <c r="I329" s="333">
        <v>60</v>
      </c>
      <c r="J329" s="333">
        <v>11</v>
      </c>
      <c r="K329" s="333">
        <v>3</v>
      </c>
      <c r="L329" s="333">
        <v>10</v>
      </c>
      <c r="M329" s="333">
        <v>0.1</v>
      </c>
      <c r="N329" s="333">
        <v>4</v>
      </c>
      <c r="O329" s="333">
        <v>0</v>
      </c>
      <c r="P329" s="333">
        <v>0.1</v>
      </c>
      <c r="Q329" s="333">
        <v>15</v>
      </c>
      <c r="R329" s="333">
        <v>0.01</v>
      </c>
      <c r="S329" s="333">
        <v>0.01</v>
      </c>
      <c r="T329" s="333">
        <v>5</v>
      </c>
      <c r="U329" s="333">
        <v>0.3</v>
      </c>
      <c r="V329" s="334">
        <v>0.2</v>
      </c>
    </row>
    <row r="330" spans="1:22" ht="13.5" customHeight="1" x14ac:dyDescent="0.4">
      <c r="A330" s="331"/>
      <c r="B330" s="332" t="s">
        <v>916</v>
      </c>
      <c r="C330" s="333"/>
      <c r="D330" s="333">
        <f t="shared" ref="D330:V330" si="91">D328+D329</f>
        <v>430</v>
      </c>
      <c r="E330" s="333">
        <f t="shared" si="91"/>
        <v>11.999999999999998</v>
      </c>
      <c r="F330" s="333">
        <f t="shared" si="91"/>
        <v>6</v>
      </c>
      <c r="G330" s="333">
        <f t="shared" si="91"/>
        <v>80.3</v>
      </c>
      <c r="H330" s="333">
        <f t="shared" si="91"/>
        <v>936</v>
      </c>
      <c r="I330" s="333">
        <f t="shared" si="91"/>
        <v>448</v>
      </c>
      <c r="J330" s="333">
        <f t="shared" si="91"/>
        <v>87</v>
      </c>
      <c r="K330" s="333">
        <f t="shared" si="91"/>
        <v>45</v>
      </c>
      <c r="L330" s="333">
        <f t="shared" si="91"/>
        <v>154</v>
      </c>
      <c r="M330" s="333">
        <f t="shared" si="91"/>
        <v>1.3000000000000003</v>
      </c>
      <c r="N330" s="333">
        <f t="shared" si="91"/>
        <v>295</v>
      </c>
      <c r="O330" s="333">
        <f t="shared" si="91"/>
        <v>0.5</v>
      </c>
      <c r="P330" s="333">
        <f t="shared" si="91"/>
        <v>0.4</v>
      </c>
      <c r="Q330" s="333">
        <f t="shared" si="91"/>
        <v>48</v>
      </c>
      <c r="R330" s="333">
        <f t="shared" si="91"/>
        <v>0.21000000000000002</v>
      </c>
      <c r="S330" s="333">
        <f t="shared" si="91"/>
        <v>0.12</v>
      </c>
      <c r="T330" s="333">
        <f t="shared" si="91"/>
        <v>15</v>
      </c>
      <c r="U330" s="333">
        <f t="shared" si="91"/>
        <v>3.8</v>
      </c>
      <c r="V330" s="334">
        <f t="shared" si="91"/>
        <v>2.3000000000000003</v>
      </c>
    </row>
    <row r="331" spans="1:22" ht="13.5" customHeight="1" x14ac:dyDescent="0.4">
      <c r="A331" s="331"/>
      <c r="B331" s="332" t="s">
        <v>858</v>
      </c>
      <c r="C331" s="333" t="s">
        <v>915</v>
      </c>
      <c r="D331" s="333">
        <v>286</v>
      </c>
      <c r="E331" s="333">
        <v>4.3</v>
      </c>
      <c r="F331" s="333">
        <v>0.5</v>
      </c>
      <c r="G331" s="333">
        <v>63.1</v>
      </c>
      <c r="H331" s="333">
        <v>2</v>
      </c>
      <c r="I331" s="333">
        <v>49</v>
      </c>
      <c r="J331" s="333">
        <v>5</v>
      </c>
      <c r="K331" s="333">
        <v>12</v>
      </c>
      <c r="L331" s="333">
        <v>58</v>
      </c>
      <c r="M331" s="333">
        <v>0.2</v>
      </c>
      <c r="N331" s="333">
        <v>0</v>
      </c>
      <c r="O331" s="333">
        <v>0</v>
      </c>
      <c r="P331" s="333">
        <v>0</v>
      </c>
      <c r="Q331" s="333">
        <v>0</v>
      </c>
      <c r="R331" s="333">
        <v>0.03</v>
      </c>
      <c r="S331" s="333">
        <v>0.02</v>
      </c>
      <c r="T331" s="333">
        <v>0</v>
      </c>
      <c r="U331" s="333">
        <v>0.5</v>
      </c>
      <c r="V331" s="334">
        <v>0</v>
      </c>
    </row>
    <row r="332" spans="1:22" ht="13.5" customHeight="1" x14ac:dyDescent="0.4">
      <c r="A332" s="331"/>
      <c r="B332" s="332"/>
      <c r="C332" s="333" t="s">
        <v>169</v>
      </c>
      <c r="D332" s="333">
        <v>64</v>
      </c>
      <c r="E332" s="333">
        <v>3.3</v>
      </c>
      <c r="F332" s="333">
        <v>3.2</v>
      </c>
      <c r="G332" s="333">
        <v>5.5</v>
      </c>
      <c r="H332" s="333">
        <v>190</v>
      </c>
      <c r="I332" s="333">
        <v>116</v>
      </c>
      <c r="J332" s="333">
        <v>9</v>
      </c>
      <c r="K332" s="333">
        <v>6</v>
      </c>
      <c r="L332" s="333">
        <v>20</v>
      </c>
      <c r="M332" s="333">
        <v>0.1</v>
      </c>
      <c r="N332" s="333">
        <v>40</v>
      </c>
      <c r="O332" s="333">
        <v>0</v>
      </c>
      <c r="P332" s="333">
        <v>0.4</v>
      </c>
      <c r="Q332" s="333">
        <v>5</v>
      </c>
      <c r="R332" s="333">
        <v>0.03</v>
      </c>
      <c r="S332" s="333">
        <v>0.02</v>
      </c>
      <c r="T332" s="333">
        <v>4</v>
      </c>
      <c r="U332" s="333">
        <v>1.1000000000000001</v>
      </c>
      <c r="V332" s="334">
        <v>0.5</v>
      </c>
    </row>
    <row r="333" spans="1:22" ht="13.5" customHeight="1" x14ac:dyDescent="0.4">
      <c r="A333" s="331"/>
      <c r="B333" s="332"/>
      <c r="C333" s="333" t="s">
        <v>170</v>
      </c>
      <c r="D333" s="333">
        <v>9</v>
      </c>
      <c r="E333" s="333">
        <v>0.4</v>
      </c>
      <c r="F333" s="333">
        <v>0.2</v>
      </c>
      <c r="G333" s="333">
        <v>1.9</v>
      </c>
      <c r="H333" s="333">
        <v>60</v>
      </c>
      <c r="I333" s="333">
        <v>57</v>
      </c>
      <c r="J333" s="333">
        <v>12</v>
      </c>
      <c r="K333" s="333">
        <v>4</v>
      </c>
      <c r="L333" s="333">
        <v>8</v>
      </c>
      <c r="M333" s="333">
        <v>0.1</v>
      </c>
      <c r="N333" s="333">
        <v>1</v>
      </c>
      <c r="O333" s="333">
        <v>0</v>
      </c>
      <c r="P333" s="333">
        <v>0</v>
      </c>
      <c r="Q333" s="333">
        <v>22</v>
      </c>
      <c r="R333" s="333">
        <v>0.19</v>
      </c>
      <c r="S333" s="333">
        <v>0.01</v>
      </c>
      <c r="T333" s="333">
        <v>29</v>
      </c>
      <c r="U333" s="333">
        <v>0.5</v>
      </c>
      <c r="V333" s="334">
        <v>0.2</v>
      </c>
    </row>
    <row r="334" spans="1:22" ht="13.5" customHeight="1" x14ac:dyDescent="0.4">
      <c r="A334" s="331"/>
      <c r="B334" s="332"/>
      <c r="C334" s="333" t="s">
        <v>171</v>
      </c>
      <c r="D334" s="333">
        <v>39</v>
      </c>
      <c r="E334" s="333">
        <v>2.7</v>
      </c>
      <c r="F334" s="333">
        <v>0.4</v>
      </c>
      <c r="G334" s="333">
        <v>6</v>
      </c>
      <c r="H334" s="333">
        <v>351</v>
      </c>
      <c r="I334" s="333">
        <v>36</v>
      </c>
      <c r="J334" s="333">
        <v>5</v>
      </c>
      <c r="K334" s="333">
        <v>2</v>
      </c>
      <c r="L334" s="333">
        <v>4</v>
      </c>
      <c r="M334" s="333">
        <v>0</v>
      </c>
      <c r="N334" s="333">
        <v>144</v>
      </c>
      <c r="O334" s="333">
        <v>0</v>
      </c>
      <c r="P334" s="333">
        <v>0</v>
      </c>
      <c r="Q334" s="333">
        <v>2</v>
      </c>
      <c r="R334" s="333">
        <v>0</v>
      </c>
      <c r="S334" s="333">
        <v>0.01</v>
      </c>
      <c r="T334" s="333">
        <v>0</v>
      </c>
      <c r="U334" s="333">
        <v>0.4</v>
      </c>
      <c r="V334" s="334">
        <v>0.9</v>
      </c>
    </row>
    <row r="335" spans="1:22" ht="13.5" customHeight="1" x14ac:dyDescent="0.4">
      <c r="A335" s="331"/>
      <c r="B335" s="332"/>
      <c r="C335" s="333" t="s">
        <v>172</v>
      </c>
      <c r="D335" s="333">
        <v>9</v>
      </c>
      <c r="E335" s="333">
        <v>0.2</v>
      </c>
      <c r="F335" s="333">
        <v>0.2</v>
      </c>
      <c r="G335" s="333">
        <v>1.8</v>
      </c>
      <c r="H335" s="333">
        <v>61</v>
      </c>
      <c r="I335" s="333">
        <v>3</v>
      </c>
      <c r="J335" s="333">
        <v>5</v>
      </c>
      <c r="K335" s="333">
        <v>0</v>
      </c>
      <c r="L335" s="333">
        <v>2</v>
      </c>
      <c r="M335" s="333">
        <v>0</v>
      </c>
      <c r="N335" s="333">
        <v>3</v>
      </c>
      <c r="O335" s="333">
        <v>0</v>
      </c>
      <c r="P335" s="333">
        <v>0</v>
      </c>
      <c r="Q335" s="333">
        <v>1</v>
      </c>
      <c r="R335" s="333">
        <v>0</v>
      </c>
      <c r="S335" s="333">
        <v>0</v>
      </c>
      <c r="T335" s="333">
        <v>0</v>
      </c>
      <c r="U335" s="333">
        <v>0</v>
      </c>
      <c r="V335" s="334">
        <v>0.2</v>
      </c>
    </row>
    <row r="336" spans="1:22" ht="13.5" customHeight="1" x14ac:dyDescent="0.4">
      <c r="A336" s="331"/>
      <c r="B336" s="332" t="s">
        <v>916</v>
      </c>
      <c r="C336" s="333"/>
      <c r="D336" s="333">
        <f t="shared" ref="D336:V336" si="92">SUM(D331:D335)</f>
        <v>407</v>
      </c>
      <c r="E336" s="333">
        <f t="shared" si="92"/>
        <v>10.899999999999999</v>
      </c>
      <c r="F336" s="333">
        <f t="shared" si="92"/>
        <v>4.5000000000000009</v>
      </c>
      <c r="G336" s="333">
        <f t="shared" si="92"/>
        <v>78.3</v>
      </c>
      <c r="H336" s="333">
        <f t="shared" si="92"/>
        <v>664</v>
      </c>
      <c r="I336" s="333">
        <f t="shared" si="92"/>
        <v>261</v>
      </c>
      <c r="J336" s="333">
        <f t="shared" si="92"/>
        <v>36</v>
      </c>
      <c r="K336" s="333">
        <f t="shared" si="92"/>
        <v>24</v>
      </c>
      <c r="L336" s="333">
        <f t="shared" si="92"/>
        <v>92</v>
      </c>
      <c r="M336" s="333">
        <f t="shared" si="92"/>
        <v>0.4</v>
      </c>
      <c r="N336" s="333">
        <f t="shared" si="92"/>
        <v>188</v>
      </c>
      <c r="O336" s="333">
        <f t="shared" si="92"/>
        <v>0</v>
      </c>
      <c r="P336" s="333">
        <f t="shared" si="92"/>
        <v>0.4</v>
      </c>
      <c r="Q336" s="333">
        <f t="shared" si="92"/>
        <v>30</v>
      </c>
      <c r="R336" s="333">
        <f t="shared" si="92"/>
        <v>0.25</v>
      </c>
      <c r="S336" s="333">
        <f t="shared" si="92"/>
        <v>6.0000000000000005E-2</v>
      </c>
      <c r="T336" s="333">
        <f t="shared" si="92"/>
        <v>33</v>
      </c>
      <c r="U336" s="333">
        <f t="shared" si="92"/>
        <v>2.5</v>
      </c>
      <c r="V336" s="334">
        <f t="shared" si="92"/>
        <v>1.8</v>
      </c>
    </row>
    <row r="337" spans="1:22" ht="13.5" customHeight="1" x14ac:dyDescent="0.4">
      <c r="A337" s="331"/>
      <c r="B337" s="332" t="s">
        <v>918</v>
      </c>
      <c r="C337" s="333" t="s">
        <v>314</v>
      </c>
      <c r="D337" s="333">
        <v>60</v>
      </c>
      <c r="E337" s="333">
        <v>2.8</v>
      </c>
      <c r="F337" s="333">
        <v>2.6</v>
      </c>
      <c r="G337" s="333">
        <v>6.6</v>
      </c>
      <c r="H337" s="333">
        <v>159</v>
      </c>
      <c r="I337" s="333">
        <v>83</v>
      </c>
      <c r="J337" s="333">
        <v>9</v>
      </c>
      <c r="K337" s="333">
        <v>10</v>
      </c>
      <c r="L337" s="333">
        <v>29</v>
      </c>
      <c r="M337" s="333">
        <v>0.3</v>
      </c>
      <c r="N337" s="333">
        <v>2</v>
      </c>
      <c r="O337" s="333">
        <v>0</v>
      </c>
      <c r="P337" s="333">
        <v>0.3</v>
      </c>
      <c r="Q337" s="333">
        <v>4</v>
      </c>
      <c r="R337" s="333">
        <v>0.02</v>
      </c>
      <c r="S337" s="333">
        <v>0.02</v>
      </c>
      <c r="T337" s="333">
        <v>1</v>
      </c>
      <c r="U337" s="333">
        <v>0</v>
      </c>
      <c r="V337" s="334">
        <v>0.4</v>
      </c>
    </row>
    <row r="338" spans="1:22" ht="13.5" customHeight="1" x14ac:dyDescent="0.4">
      <c r="A338" s="331"/>
      <c r="B338" s="332" t="s">
        <v>916</v>
      </c>
      <c r="C338" s="333"/>
      <c r="D338" s="333">
        <f t="shared" ref="D338:V338" si="93">D336+D337</f>
        <v>467</v>
      </c>
      <c r="E338" s="333">
        <f t="shared" si="93"/>
        <v>13.7</v>
      </c>
      <c r="F338" s="333">
        <f t="shared" si="93"/>
        <v>7.1000000000000014</v>
      </c>
      <c r="G338" s="333">
        <f t="shared" si="93"/>
        <v>84.899999999999991</v>
      </c>
      <c r="H338" s="333">
        <f t="shared" si="93"/>
        <v>823</v>
      </c>
      <c r="I338" s="333">
        <f t="shared" si="93"/>
        <v>344</v>
      </c>
      <c r="J338" s="333">
        <f t="shared" si="93"/>
        <v>45</v>
      </c>
      <c r="K338" s="333">
        <f t="shared" si="93"/>
        <v>34</v>
      </c>
      <c r="L338" s="333">
        <f t="shared" si="93"/>
        <v>121</v>
      </c>
      <c r="M338" s="333">
        <f t="shared" si="93"/>
        <v>0.7</v>
      </c>
      <c r="N338" s="333">
        <f t="shared" si="93"/>
        <v>190</v>
      </c>
      <c r="O338" s="333">
        <f t="shared" si="93"/>
        <v>0</v>
      </c>
      <c r="P338" s="333">
        <f t="shared" si="93"/>
        <v>0.7</v>
      </c>
      <c r="Q338" s="333">
        <f t="shared" si="93"/>
        <v>34</v>
      </c>
      <c r="R338" s="333">
        <f t="shared" si="93"/>
        <v>0.27</v>
      </c>
      <c r="S338" s="333">
        <f t="shared" si="93"/>
        <v>0.08</v>
      </c>
      <c r="T338" s="333">
        <f t="shared" si="93"/>
        <v>34</v>
      </c>
      <c r="U338" s="333">
        <f t="shared" si="93"/>
        <v>2.5</v>
      </c>
      <c r="V338" s="334">
        <f t="shared" si="93"/>
        <v>2.2000000000000002</v>
      </c>
    </row>
    <row r="339" spans="1:22" ht="13.5" customHeight="1" x14ac:dyDescent="0.4">
      <c r="A339" s="331" t="s">
        <v>919</v>
      </c>
      <c r="B339" s="332"/>
      <c r="C339" s="333"/>
      <c r="D339" s="333">
        <f t="shared" ref="D339:V339" si="94">D330+D338</f>
        <v>897</v>
      </c>
      <c r="E339" s="333">
        <f t="shared" si="94"/>
        <v>25.699999999999996</v>
      </c>
      <c r="F339" s="333">
        <f t="shared" si="94"/>
        <v>13.100000000000001</v>
      </c>
      <c r="G339" s="333">
        <f t="shared" si="94"/>
        <v>165.2</v>
      </c>
      <c r="H339" s="333">
        <f t="shared" si="94"/>
        <v>1759</v>
      </c>
      <c r="I339" s="333">
        <f t="shared" si="94"/>
        <v>792</v>
      </c>
      <c r="J339" s="333">
        <f t="shared" si="94"/>
        <v>132</v>
      </c>
      <c r="K339" s="333">
        <f t="shared" si="94"/>
        <v>79</v>
      </c>
      <c r="L339" s="333">
        <f t="shared" si="94"/>
        <v>275</v>
      </c>
      <c r="M339" s="333">
        <f t="shared" si="94"/>
        <v>2</v>
      </c>
      <c r="N339" s="333">
        <f t="shared" si="94"/>
        <v>485</v>
      </c>
      <c r="O339" s="333">
        <f t="shared" si="94"/>
        <v>0.5</v>
      </c>
      <c r="P339" s="333">
        <f t="shared" si="94"/>
        <v>1.1000000000000001</v>
      </c>
      <c r="Q339" s="333">
        <f t="shared" si="94"/>
        <v>82</v>
      </c>
      <c r="R339" s="333">
        <f t="shared" si="94"/>
        <v>0.48000000000000004</v>
      </c>
      <c r="S339" s="333">
        <f t="shared" si="94"/>
        <v>0.2</v>
      </c>
      <c r="T339" s="333">
        <f t="shared" si="94"/>
        <v>49</v>
      </c>
      <c r="U339" s="333">
        <f t="shared" si="94"/>
        <v>6.3</v>
      </c>
      <c r="V339" s="334">
        <f t="shared" si="94"/>
        <v>4.5</v>
      </c>
    </row>
    <row r="340" spans="1:22" ht="13.5" customHeight="1" x14ac:dyDescent="0.4">
      <c r="A340" s="335">
        <v>45311</v>
      </c>
      <c r="B340" s="332" t="s">
        <v>848</v>
      </c>
      <c r="C340" s="333" t="s">
        <v>915</v>
      </c>
      <c r="D340" s="333">
        <v>286</v>
      </c>
      <c r="E340" s="333">
        <v>4.3</v>
      </c>
      <c r="F340" s="333">
        <v>0.5</v>
      </c>
      <c r="G340" s="333">
        <v>63.1</v>
      </c>
      <c r="H340" s="333">
        <v>2</v>
      </c>
      <c r="I340" s="333">
        <v>49</v>
      </c>
      <c r="J340" s="333">
        <v>5</v>
      </c>
      <c r="K340" s="333">
        <v>12</v>
      </c>
      <c r="L340" s="333">
        <v>58</v>
      </c>
      <c r="M340" s="333">
        <v>0.2</v>
      </c>
      <c r="N340" s="333">
        <v>0</v>
      </c>
      <c r="O340" s="333">
        <v>0</v>
      </c>
      <c r="P340" s="333">
        <v>0</v>
      </c>
      <c r="Q340" s="333">
        <v>0</v>
      </c>
      <c r="R340" s="333">
        <v>0.03</v>
      </c>
      <c r="S340" s="333">
        <v>0.02</v>
      </c>
      <c r="T340" s="333">
        <v>0</v>
      </c>
      <c r="U340" s="333">
        <v>0.5</v>
      </c>
      <c r="V340" s="334">
        <v>0</v>
      </c>
    </row>
    <row r="341" spans="1:22" ht="13.5" customHeight="1" x14ac:dyDescent="0.4">
      <c r="A341" s="331"/>
      <c r="B341" s="332"/>
      <c r="C341" s="333" t="s">
        <v>173</v>
      </c>
      <c r="D341" s="333">
        <v>151</v>
      </c>
      <c r="E341" s="333">
        <v>7.5</v>
      </c>
      <c r="F341" s="333">
        <v>11.7</v>
      </c>
      <c r="G341" s="333">
        <v>2.2000000000000002</v>
      </c>
      <c r="H341" s="333">
        <v>306</v>
      </c>
      <c r="I341" s="333">
        <v>143</v>
      </c>
      <c r="J341" s="333">
        <v>14</v>
      </c>
      <c r="K341" s="333">
        <v>16</v>
      </c>
      <c r="L341" s="333">
        <v>95</v>
      </c>
      <c r="M341" s="333">
        <v>0.5</v>
      </c>
      <c r="N341" s="333">
        <v>19</v>
      </c>
      <c r="O341" s="333">
        <v>4.2</v>
      </c>
      <c r="P341" s="333">
        <v>0.3</v>
      </c>
      <c r="Q341" s="333">
        <v>0</v>
      </c>
      <c r="R341" s="333">
        <v>7.0000000000000007E-2</v>
      </c>
      <c r="S341" s="333">
        <v>0.15</v>
      </c>
      <c r="T341" s="333">
        <v>1</v>
      </c>
      <c r="U341" s="333">
        <v>0.2</v>
      </c>
      <c r="V341" s="334">
        <v>0.8</v>
      </c>
    </row>
    <row r="342" spans="1:22" ht="13.5" customHeight="1" x14ac:dyDescent="0.4">
      <c r="A342" s="331"/>
      <c r="B342" s="332"/>
      <c r="C342" s="333" t="s">
        <v>174</v>
      </c>
      <c r="D342" s="333">
        <v>1</v>
      </c>
      <c r="E342" s="333">
        <v>0.1</v>
      </c>
      <c r="F342" s="333">
        <v>0</v>
      </c>
      <c r="G342" s="333">
        <v>0.3</v>
      </c>
      <c r="H342" s="333">
        <v>158</v>
      </c>
      <c r="I342" s="333">
        <v>17</v>
      </c>
      <c r="J342" s="333">
        <v>2</v>
      </c>
      <c r="K342" s="333">
        <v>1</v>
      </c>
      <c r="L342" s="333">
        <v>3</v>
      </c>
      <c r="M342" s="333">
        <v>0</v>
      </c>
      <c r="N342" s="333">
        <v>2</v>
      </c>
      <c r="O342" s="333">
        <v>0</v>
      </c>
      <c r="P342" s="333">
        <v>0</v>
      </c>
      <c r="Q342" s="333">
        <v>4</v>
      </c>
      <c r="R342" s="333">
        <v>0</v>
      </c>
      <c r="S342" s="333">
        <v>0</v>
      </c>
      <c r="T342" s="333">
        <v>1</v>
      </c>
      <c r="U342" s="333">
        <v>0</v>
      </c>
      <c r="V342" s="334">
        <v>0.4</v>
      </c>
    </row>
    <row r="343" spans="1:22" ht="13.5" customHeight="1" x14ac:dyDescent="0.4">
      <c r="A343" s="331"/>
      <c r="B343" s="332"/>
      <c r="C343" s="333" t="s">
        <v>175</v>
      </c>
      <c r="D343" s="333">
        <v>32</v>
      </c>
      <c r="E343" s="333">
        <v>2.2999999999999998</v>
      </c>
      <c r="F343" s="333">
        <v>1.1000000000000001</v>
      </c>
      <c r="G343" s="333">
        <v>3.2</v>
      </c>
      <c r="H343" s="333">
        <v>158</v>
      </c>
      <c r="I343" s="333">
        <v>26</v>
      </c>
      <c r="J343" s="333">
        <v>5</v>
      </c>
      <c r="K343" s="333">
        <v>2</v>
      </c>
      <c r="L343" s="333">
        <v>33</v>
      </c>
      <c r="M343" s="333">
        <v>0.2</v>
      </c>
      <c r="N343" s="333">
        <v>11</v>
      </c>
      <c r="O343" s="333">
        <v>0.2</v>
      </c>
      <c r="P343" s="333">
        <v>0.1</v>
      </c>
      <c r="Q343" s="333">
        <v>2</v>
      </c>
      <c r="R343" s="333">
        <v>0.01</v>
      </c>
      <c r="S343" s="333">
        <v>7.0000000000000007E-2</v>
      </c>
      <c r="T343" s="333">
        <v>0</v>
      </c>
      <c r="U343" s="333">
        <v>0</v>
      </c>
      <c r="V343" s="334">
        <v>0.4</v>
      </c>
    </row>
    <row r="344" spans="1:22" ht="13.5" customHeight="1" x14ac:dyDescent="0.4">
      <c r="A344" s="331"/>
      <c r="B344" s="332"/>
      <c r="C344" s="333" t="s">
        <v>176</v>
      </c>
      <c r="D344" s="333">
        <v>35</v>
      </c>
      <c r="E344" s="333">
        <v>1.1000000000000001</v>
      </c>
      <c r="F344" s="333">
        <v>2.2000000000000002</v>
      </c>
      <c r="G344" s="333">
        <v>3.3</v>
      </c>
      <c r="H344" s="333">
        <v>184</v>
      </c>
      <c r="I344" s="333">
        <v>77</v>
      </c>
      <c r="J344" s="333">
        <v>14</v>
      </c>
      <c r="K344" s="333">
        <v>5</v>
      </c>
      <c r="L344" s="333">
        <v>13</v>
      </c>
      <c r="M344" s="333">
        <v>0.1</v>
      </c>
      <c r="N344" s="333">
        <v>8</v>
      </c>
      <c r="O344" s="333">
        <v>0</v>
      </c>
      <c r="P344" s="333">
        <v>0.4</v>
      </c>
      <c r="Q344" s="333">
        <v>23</v>
      </c>
      <c r="R344" s="333">
        <v>0.02</v>
      </c>
      <c r="S344" s="333">
        <v>0.01</v>
      </c>
      <c r="T344" s="333">
        <v>13</v>
      </c>
      <c r="U344" s="333">
        <v>0.8</v>
      </c>
      <c r="V344" s="334">
        <v>0.5</v>
      </c>
    </row>
    <row r="345" spans="1:22" ht="13.5" customHeight="1" x14ac:dyDescent="0.4">
      <c r="A345" s="331"/>
      <c r="B345" s="332"/>
      <c r="C345" s="333" t="s">
        <v>177</v>
      </c>
      <c r="D345" s="333">
        <v>4</v>
      </c>
      <c r="E345" s="333">
        <v>0.2</v>
      </c>
      <c r="F345" s="333">
        <v>0.1</v>
      </c>
      <c r="G345" s="333">
        <v>0.7</v>
      </c>
      <c r="H345" s="333">
        <v>61</v>
      </c>
      <c r="I345" s="333">
        <v>34</v>
      </c>
      <c r="J345" s="333">
        <v>12</v>
      </c>
      <c r="K345" s="333">
        <v>2</v>
      </c>
      <c r="L345" s="333">
        <v>5</v>
      </c>
      <c r="M345" s="333">
        <v>0.1</v>
      </c>
      <c r="N345" s="333">
        <v>39</v>
      </c>
      <c r="O345" s="333">
        <v>0</v>
      </c>
      <c r="P345" s="333">
        <v>0.1</v>
      </c>
      <c r="Q345" s="333">
        <v>10</v>
      </c>
      <c r="R345" s="333">
        <v>0</v>
      </c>
      <c r="S345" s="333">
        <v>0.01</v>
      </c>
      <c r="T345" s="333">
        <v>3</v>
      </c>
      <c r="U345" s="333">
        <v>0.1</v>
      </c>
      <c r="V345" s="334">
        <v>0.2</v>
      </c>
    </row>
    <row r="346" spans="1:22" ht="13.5" customHeight="1" x14ac:dyDescent="0.4">
      <c r="A346" s="331"/>
      <c r="B346" s="332" t="s">
        <v>916</v>
      </c>
      <c r="C346" s="333"/>
      <c r="D346" s="333">
        <f t="shared" ref="D346:V346" si="95">SUM(D340:D345)</f>
        <v>509</v>
      </c>
      <c r="E346" s="333">
        <f t="shared" si="95"/>
        <v>15.499999999999998</v>
      </c>
      <c r="F346" s="333">
        <f t="shared" si="95"/>
        <v>15.6</v>
      </c>
      <c r="G346" s="333">
        <f t="shared" si="95"/>
        <v>72.8</v>
      </c>
      <c r="H346" s="333">
        <f t="shared" si="95"/>
        <v>869</v>
      </c>
      <c r="I346" s="333">
        <f t="shared" si="95"/>
        <v>346</v>
      </c>
      <c r="J346" s="333">
        <f t="shared" si="95"/>
        <v>52</v>
      </c>
      <c r="K346" s="333">
        <f t="shared" si="95"/>
        <v>38</v>
      </c>
      <c r="L346" s="333">
        <f t="shared" si="95"/>
        <v>207</v>
      </c>
      <c r="M346" s="333">
        <f t="shared" si="95"/>
        <v>1.0999999999999999</v>
      </c>
      <c r="N346" s="333">
        <f t="shared" si="95"/>
        <v>79</v>
      </c>
      <c r="O346" s="333">
        <f t="shared" si="95"/>
        <v>4.4000000000000004</v>
      </c>
      <c r="P346" s="333">
        <f t="shared" si="95"/>
        <v>0.9</v>
      </c>
      <c r="Q346" s="333">
        <f t="shared" si="95"/>
        <v>39</v>
      </c>
      <c r="R346" s="333">
        <f t="shared" si="95"/>
        <v>0.13</v>
      </c>
      <c r="S346" s="333">
        <f t="shared" si="95"/>
        <v>0.26</v>
      </c>
      <c r="T346" s="333">
        <f t="shared" si="95"/>
        <v>18</v>
      </c>
      <c r="U346" s="333">
        <f t="shared" si="95"/>
        <v>1.6</v>
      </c>
      <c r="V346" s="334">
        <f t="shared" si="95"/>
        <v>2.3000000000000003</v>
      </c>
    </row>
    <row r="347" spans="1:22" ht="13.5" customHeight="1" x14ac:dyDescent="0.4">
      <c r="A347" s="331"/>
      <c r="B347" s="332" t="s">
        <v>917</v>
      </c>
      <c r="C347" s="333" t="s">
        <v>315</v>
      </c>
      <c r="D347" s="333">
        <v>20</v>
      </c>
      <c r="E347" s="333">
        <v>0.7</v>
      </c>
      <c r="F347" s="333">
        <v>0.6</v>
      </c>
      <c r="G347" s="333">
        <v>3.3</v>
      </c>
      <c r="H347" s="333">
        <v>81</v>
      </c>
      <c r="I347" s="333">
        <v>73</v>
      </c>
      <c r="J347" s="333">
        <v>8</v>
      </c>
      <c r="K347" s="333">
        <v>4</v>
      </c>
      <c r="L347" s="333">
        <v>5</v>
      </c>
      <c r="M347" s="333">
        <v>0.1</v>
      </c>
      <c r="N347" s="333">
        <v>64</v>
      </c>
      <c r="O347" s="333">
        <v>0</v>
      </c>
      <c r="P347" s="333">
        <v>0</v>
      </c>
      <c r="Q347" s="333">
        <v>0</v>
      </c>
      <c r="R347" s="333">
        <v>0.01</v>
      </c>
      <c r="S347" s="333">
        <v>0.01</v>
      </c>
      <c r="T347" s="333">
        <v>2</v>
      </c>
      <c r="U347" s="333">
        <v>0.5</v>
      </c>
      <c r="V347" s="334">
        <v>0.2</v>
      </c>
    </row>
    <row r="348" spans="1:22" ht="13.5" customHeight="1" x14ac:dyDescent="0.4">
      <c r="A348" s="331"/>
      <c r="B348" s="332" t="s">
        <v>916</v>
      </c>
      <c r="C348" s="333"/>
      <c r="D348" s="333">
        <f t="shared" ref="D348:V348" si="96">D346+D347</f>
        <v>529</v>
      </c>
      <c r="E348" s="333">
        <f t="shared" si="96"/>
        <v>16.2</v>
      </c>
      <c r="F348" s="333">
        <f t="shared" si="96"/>
        <v>16.2</v>
      </c>
      <c r="G348" s="333">
        <f t="shared" si="96"/>
        <v>76.099999999999994</v>
      </c>
      <c r="H348" s="333">
        <f t="shared" si="96"/>
        <v>950</v>
      </c>
      <c r="I348" s="333">
        <f t="shared" si="96"/>
        <v>419</v>
      </c>
      <c r="J348" s="333">
        <f t="shared" si="96"/>
        <v>60</v>
      </c>
      <c r="K348" s="333">
        <f t="shared" si="96"/>
        <v>42</v>
      </c>
      <c r="L348" s="333">
        <f t="shared" si="96"/>
        <v>212</v>
      </c>
      <c r="M348" s="333">
        <f t="shared" si="96"/>
        <v>1.2</v>
      </c>
      <c r="N348" s="333">
        <f t="shared" si="96"/>
        <v>143</v>
      </c>
      <c r="O348" s="333">
        <f t="shared" si="96"/>
        <v>4.4000000000000004</v>
      </c>
      <c r="P348" s="333">
        <f t="shared" si="96"/>
        <v>0.9</v>
      </c>
      <c r="Q348" s="333">
        <f t="shared" si="96"/>
        <v>39</v>
      </c>
      <c r="R348" s="333">
        <f t="shared" si="96"/>
        <v>0.14000000000000001</v>
      </c>
      <c r="S348" s="333">
        <f t="shared" si="96"/>
        <v>0.27</v>
      </c>
      <c r="T348" s="333">
        <f t="shared" si="96"/>
        <v>20</v>
      </c>
      <c r="U348" s="333">
        <f t="shared" si="96"/>
        <v>2.1</v>
      </c>
      <c r="V348" s="334">
        <f t="shared" si="96"/>
        <v>2.5000000000000004</v>
      </c>
    </row>
    <row r="349" spans="1:22" ht="13.5" customHeight="1" x14ac:dyDescent="0.4">
      <c r="A349" s="331"/>
      <c r="B349" s="332" t="s">
        <v>858</v>
      </c>
      <c r="C349" s="333" t="s">
        <v>915</v>
      </c>
      <c r="D349" s="333">
        <v>286</v>
      </c>
      <c r="E349" s="333">
        <v>4.3</v>
      </c>
      <c r="F349" s="333">
        <v>0.5</v>
      </c>
      <c r="G349" s="333">
        <v>63.1</v>
      </c>
      <c r="H349" s="333">
        <v>2</v>
      </c>
      <c r="I349" s="333">
        <v>49</v>
      </c>
      <c r="J349" s="333">
        <v>5</v>
      </c>
      <c r="K349" s="333">
        <v>12</v>
      </c>
      <c r="L349" s="333">
        <v>58</v>
      </c>
      <c r="M349" s="333">
        <v>0.2</v>
      </c>
      <c r="N349" s="333">
        <v>0</v>
      </c>
      <c r="O349" s="333">
        <v>0</v>
      </c>
      <c r="P349" s="333">
        <v>0</v>
      </c>
      <c r="Q349" s="333">
        <v>0</v>
      </c>
      <c r="R349" s="333">
        <v>0.03</v>
      </c>
      <c r="S349" s="333">
        <v>0.02</v>
      </c>
      <c r="T349" s="333">
        <v>0</v>
      </c>
      <c r="U349" s="333">
        <v>0.5</v>
      </c>
      <c r="V349" s="334">
        <v>0</v>
      </c>
    </row>
    <row r="350" spans="1:22" ht="13.5" customHeight="1" x14ac:dyDescent="0.4">
      <c r="A350" s="331"/>
      <c r="B350" s="332"/>
      <c r="C350" s="333" t="s">
        <v>178</v>
      </c>
      <c r="D350" s="333">
        <v>95</v>
      </c>
      <c r="E350" s="333">
        <v>3.2</v>
      </c>
      <c r="F350" s="333">
        <v>6.2</v>
      </c>
      <c r="G350" s="333">
        <v>5.9</v>
      </c>
      <c r="H350" s="333">
        <v>216</v>
      </c>
      <c r="I350" s="333">
        <v>128</v>
      </c>
      <c r="J350" s="333">
        <v>14</v>
      </c>
      <c r="K350" s="333">
        <v>7</v>
      </c>
      <c r="L350" s="333">
        <v>35</v>
      </c>
      <c r="M350" s="333">
        <v>0.5</v>
      </c>
      <c r="N350" s="333">
        <v>257</v>
      </c>
      <c r="O350" s="333">
        <v>0.1</v>
      </c>
      <c r="P350" s="333">
        <v>0.3</v>
      </c>
      <c r="Q350" s="333">
        <v>11</v>
      </c>
      <c r="R350" s="333">
        <v>0.02</v>
      </c>
      <c r="S350" s="333">
        <v>0.04</v>
      </c>
      <c r="T350" s="333">
        <v>1</v>
      </c>
      <c r="U350" s="333">
        <v>0.8</v>
      </c>
      <c r="V350" s="334">
        <v>0.5</v>
      </c>
    </row>
    <row r="351" spans="1:22" ht="13.5" customHeight="1" x14ac:dyDescent="0.4">
      <c r="A351" s="331"/>
      <c r="B351" s="332"/>
      <c r="C351" s="333" t="s">
        <v>179</v>
      </c>
      <c r="D351" s="333">
        <v>33</v>
      </c>
      <c r="E351" s="333">
        <v>1.1000000000000001</v>
      </c>
      <c r="F351" s="333">
        <v>0.5</v>
      </c>
      <c r="G351" s="333">
        <v>6.8</v>
      </c>
      <c r="H351" s="333">
        <v>232</v>
      </c>
      <c r="I351" s="333">
        <v>183</v>
      </c>
      <c r="J351" s="333">
        <v>22</v>
      </c>
      <c r="K351" s="333">
        <v>5</v>
      </c>
      <c r="L351" s="333">
        <v>16</v>
      </c>
      <c r="M351" s="333">
        <v>1.3</v>
      </c>
      <c r="N351" s="333">
        <v>1</v>
      </c>
      <c r="O351" s="333">
        <v>0</v>
      </c>
      <c r="P351" s="333">
        <v>0</v>
      </c>
      <c r="Q351" s="333">
        <v>0</v>
      </c>
      <c r="R351" s="333">
        <v>0.02</v>
      </c>
      <c r="S351" s="333">
        <v>0.02</v>
      </c>
      <c r="T351" s="333">
        <v>1</v>
      </c>
      <c r="U351" s="333">
        <v>0.5</v>
      </c>
      <c r="V351" s="334">
        <v>0.6</v>
      </c>
    </row>
    <row r="352" spans="1:22" ht="13.5" customHeight="1" x14ac:dyDescent="0.4">
      <c r="A352" s="331"/>
      <c r="B352" s="332"/>
      <c r="C352" s="333" t="s">
        <v>180</v>
      </c>
      <c r="D352" s="333">
        <v>42</v>
      </c>
      <c r="E352" s="333">
        <v>1.5</v>
      </c>
      <c r="F352" s="333">
        <v>2.2000000000000002</v>
      </c>
      <c r="G352" s="333">
        <v>4.0999999999999996</v>
      </c>
      <c r="H352" s="333">
        <v>91</v>
      </c>
      <c r="I352" s="333">
        <v>37</v>
      </c>
      <c r="J352" s="333">
        <v>5</v>
      </c>
      <c r="K352" s="333">
        <v>1</v>
      </c>
      <c r="L352" s="333">
        <v>3</v>
      </c>
      <c r="M352" s="333">
        <v>0</v>
      </c>
      <c r="N352" s="333">
        <v>117</v>
      </c>
      <c r="O352" s="333">
        <v>0</v>
      </c>
      <c r="P352" s="333">
        <v>0</v>
      </c>
      <c r="Q352" s="333">
        <v>1</v>
      </c>
      <c r="R352" s="333">
        <v>0</v>
      </c>
      <c r="S352" s="333">
        <v>0</v>
      </c>
      <c r="T352" s="333">
        <v>0</v>
      </c>
      <c r="U352" s="333">
        <v>0.4</v>
      </c>
      <c r="V352" s="334">
        <v>0.2</v>
      </c>
    </row>
    <row r="353" spans="1:22" ht="13.5" customHeight="1" x14ac:dyDescent="0.4">
      <c r="A353" s="331"/>
      <c r="B353" s="332"/>
      <c r="C353" s="333" t="s">
        <v>181</v>
      </c>
      <c r="D353" s="333">
        <v>6</v>
      </c>
      <c r="E353" s="333">
        <v>0.3</v>
      </c>
      <c r="F353" s="333">
        <v>0.2</v>
      </c>
      <c r="G353" s="333">
        <v>0.9</v>
      </c>
      <c r="H353" s="333">
        <v>108</v>
      </c>
      <c r="I353" s="333">
        <v>24</v>
      </c>
      <c r="J353" s="333">
        <v>9</v>
      </c>
      <c r="K353" s="333">
        <v>3</v>
      </c>
      <c r="L353" s="333">
        <v>5</v>
      </c>
      <c r="M353" s="333">
        <v>0.1</v>
      </c>
      <c r="N353" s="333">
        <v>0</v>
      </c>
      <c r="O353" s="333">
        <v>0</v>
      </c>
      <c r="P353" s="333">
        <v>0</v>
      </c>
      <c r="Q353" s="333">
        <v>8</v>
      </c>
      <c r="R353" s="333">
        <v>0.01</v>
      </c>
      <c r="S353" s="333">
        <v>0</v>
      </c>
      <c r="T353" s="333">
        <v>5</v>
      </c>
      <c r="U353" s="333">
        <v>0.2</v>
      </c>
      <c r="V353" s="334">
        <v>0.3</v>
      </c>
    </row>
    <row r="354" spans="1:22" ht="13.5" customHeight="1" x14ac:dyDescent="0.4">
      <c r="A354" s="331"/>
      <c r="B354" s="332" t="s">
        <v>916</v>
      </c>
      <c r="C354" s="333"/>
      <c r="D354" s="333">
        <f t="shared" ref="D354:V354" si="97">SUM(D349:D353)</f>
        <v>462</v>
      </c>
      <c r="E354" s="333">
        <f t="shared" si="97"/>
        <v>10.4</v>
      </c>
      <c r="F354" s="333">
        <f t="shared" si="97"/>
        <v>9.6</v>
      </c>
      <c r="G354" s="333">
        <f t="shared" si="97"/>
        <v>80.8</v>
      </c>
      <c r="H354" s="333">
        <f t="shared" si="97"/>
        <v>649</v>
      </c>
      <c r="I354" s="333">
        <f t="shared" si="97"/>
        <v>421</v>
      </c>
      <c r="J354" s="333">
        <f t="shared" si="97"/>
        <v>55</v>
      </c>
      <c r="K354" s="333">
        <f t="shared" si="97"/>
        <v>28</v>
      </c>
      <c r="L354" s="333">
        <f t="shared" si="97"/>
        <v>117</v>
      </c>
      <c r="M354" s="333">
        <f t="shared" si="97"/>
        <v>2.1</v>
      </c>
      <c r="N354" s="333">
        <f t="shared" si="97"/>
        <v>375</v>
      </c>
      <c r="O354" s="333">
        <f t="shared" si="97"/>
        <v>0.1</v>
      </c>
      <c r="P354" s="333">
        <f t="shared" si="97"/>
        <v>0.3</v>
      </c>
      <c r="Q354" s="333">
        <f t="shared" si="97"/>
        <v>20</v>
      </c>
      <c r="R354" s="333">
        <f t="shared" si="97"/>
        <v>0.08</v>
      </c>
      <c r="S354" s="333">
        <f t="shared" si="97"/>
        <v>0.08</v>
      </c>
      <c r="T354" s="333">
        <f t="shared" si="97"/>
        <v>7</v>
      </c>
      <c r="U354" s="333">
        <f t="shared" si="97"/>
        <v>2.4000000000000004</v>
      </c>
      <c r="V354" s="334">
        <f t="shared" si="97"/>
        <v>1.6</v>
      </c>
    </row>
    <row r="355" spans="1:22" ht="13.5" customHeight="1" x14ac:dyDescent="0.4">
      <c r="A355" s="331"/>
      <c r="B355" s="332" t="s">
        <v>918</v>
      </c>
      <c r="C355" s="333" t="s">
        <v>316</v>
      </c>
      <c r="D355" s="333">
        <v>22</v>
      </c>
      <c r="E355" s="333">
        <v>0.3</v>
      </c>
      <c r="F355" s="333">
        <v>1.4</v>
      </c>
      <c r="G355" s="333">
        <v>2.2999999999999998</v>
      </c>
      <c r="H355" s="333">
        <v>67</v>
      </c>
      <c r="I355" s="333">
        <v>58</v>
      </c>
      <c r="J355" s="333">
        <v>5</v>
      </c>
      <c r="K355" s="333">
        <v>5</v>
      </c>
      <c r="L355" s="333">
        <v>8</v>
      </c>
      <c r="M355" s="333">
        <v>0.1</v>
      </c>
      <c r="N355" s="333">
        <v>0</v>
      </c>
      <c r="O355" s="333">
        <v>0</v>
      </c>
      <c r="P355" s="333">
        <v>2.9</v>
      </c>
      <c r="Q355" s="333">
        <v>6</v>
      </c>
      <c r="R355" s="333">
        <v>0.02</v>
      </c>
      <c r="S355" s="333">
        <v>0.02</v>
      </c>
      <c r="T355" s="333">
        <v>1</v>
      </c>
      <c r="U355" s="333">
        <v>0.6</v>
      </c>
      <c r="V355" s="334">
        <v>0.2</v>
      </c>
    </row>
    <row r="356" spans="1:22" ht="13.5" customHeight="1" x14ac:dyDescent="0.4">
      <c r="A356" s="331"/>
      <c r="B356" s="332" t="s">
        <v>916</v>
      </c>
      <c r="C356" s="333"/>
      <c r="D356" s="333">
        <f t="shared" ref="D356:V356" si="98">D354+D355</f>
        <v>484</v>
      </c>
      <c r="E356" s="333">
        <f t="shared" si="98"/>
        <v>10.700000000000001</v>
      </c>
      <c r="F356" s="333">
        <f t="shared" si="98"/>
        <v>11</v>
      </c>
      <c r="G356" s="333">
        <f t="shared" si="98"/>
        <v>83.1</v>
      </c>
      <c r="H356" s="333">
        <f t="shared" si="98"/>
        <v>716</v>
      </c>
      <c r="I356" s="333">
        <f t="shared" si="98"/>
        <v>479</v>
      </c>
      <c r="J356" s="333">
        <f t="shared" si="98"/>
        <v>60</v>
      </c>
      <c r="K356" s="333">
        <f t="shared" si="98"/>
        <v>33</v>
      </c>
      <c r="L356" s="333">
        <f t="shared" si="98"/>
        <v>125</v>
      </c>
      <c r="M356" s="333">
        <f t="shared" si="98"/>
        <v>2.2000000000000002</v>
      </c>
      <c r="N356" s="333">
        <f t="shared" si="98"/>
        <v>375</v>
      </c>
      <c r="O356" s="333">
        <f t="shared" si="98"/>
        <v>0.1</v>
      </c>
      <c r="P356" s="333">
        <f t="shared" si="98"/>
        <v>3.1999999999999997</v>
      </c>
      <c r="Q356" s="333">
        <f t="shared" si="98"/>
        <v>26</v>
      </c>
      <c r="R356" s="333">
        <f t="shared" si="98"/>
        <v>0.1</v>
      </c>
      <c r="S356" s="333">
        <f t="shared" si="98"/>
        <v>0.1</v>
      </c>
      <c r="T356" s="333">
        <f t="shared" si="98"/>
        <v>8</v>
      </c>
      <c r="U356" s="333">
        <f t="shared" si="98"/>
        <v>3.0000000000000004</v>
      </c>
      <c r="V356" s="334">
        <f t="shared" si="98"/>
        <v>1.8</v>
      </c>
    </row>
    <row r="357" spans="1:22" ht="13.5" customHeight="1" x14ac:dyDescent="0.4">
      <c r="A357" s="331" t="s">
        <v>919</v>
      </c>
      <c r="B357" s="332"/>
      <c r="C357" s="333"/>
      <c r="D357" s="333">
        <f t="shared" ref="D357:V357" si="99">D348+D356</f>
        <v>1013</v>
      </c>
      <c r="E357" s="333">
        <f t="shared" si="99"/>
        <v>26.9</v>
      </c>
      <c r="F357" s="333">
        <f t="shared" si="99"/>
        <v>27.2</v>
      </c>
      <c r="G357" s="333">
        <f t="shared" si="99"/>
        <v>159.19999999999999</v>
      </c>
      <c r="H357" s="333">
        <f t="shared" si="99"/>
        <v>1666</v>
      </c>
      <c r="I357" s="333">
        <f t="shared" si="99"/>
        <v>898</v>
      </c>
      <c r="J357" s="333">
        <f t="shared" si="99"/>
        <v>120</v>
      </c>
      <c r="K357" s="333">
        <f t="shared" si="99"/>
        <v>75</v>
      </c>
      <c r="L357" s="333">
        <f t="shared" si="99"/>
        <v>337</v>
      </c>
      <c r="M357" s="333">
        <f t="shared" si="99"/>
        <v>3.4000000000000004</v>
      </c>
      <c r="N357" s="333">
        <f t="shared" si="99"/>
        <v>518</v>
      </c>
      <c r="O357" s="333">
        <f t="shared" si="99"/>
        <v>4.5</v>
      </c>
      <c r="P357" s="333">
        <f t="shared" si="99"/>
        <v>4.0999999999999996</v>
      </c>
      <c r="Q357" s="333">
        <f t="shared" si="99"/>
        <v>65</v>
      </c>
      <c r="R357" s="333">
        <f t="shared" si="99"/>
        <v>0.24000000000000002</v>
      </c>
      <c r="S357" s="333">
        <f t="shared" si="99"/>
        <v>0.37</v>
      </c>
      <c r="T357" s="333">
        <f t="shared" si="99"/>
        <v>28</v>
      </c>
      <c r="U357" s="333">
        <f t="shared" si="99"/>
        <v>5.1000000000000005</v>
      </c>
      <c r="V357" s="334">
        <f t="shared" si="99"/>
        <v>4.3000000000000007</v>
      </c>
    </row>
    <row r="358" spans="1:22" ht="13.5" customHeight="1" x14ac:dyDescent="0.4">
      <c r="A358" s="335">
        <v>45312</v>
      </c>
      <c r="B358" s="332" t="s">
        <v>848</v>
      </c>
      <c r="C358" s="333" t="s">
        <v>915</v>
      </c>
      <c r="D358" s="333">
        <v>286</v>
      </c>
      <c r="E358" s="333">
        <v>4.3</v>
      </c>
      <c r="F358" s="333">
        <v>0.5</v>
      </c>
      <c r="G358" s="333">
        <v>63.1</v>
      </c>
      <c r="H358" s="333">
        <v>2</v>
      </c>
      <c r="I358" s="333">
        <v>49</v>
      </c>
      <c r="J358" s="333">
        <v>5</v>
      </c>
      <c r="K358" s="333">
        <v>12</v>
      </c>
      <c r="L358" s="333">
        <v>58</v>
      </c>
      <c r="M358" s="333">
        <v>0.2</v>
      </c>
      <c r="N358" s="333">
        <v>0</v>
      </c>
      <c r="O358" s="333">
        <v>0</v>
      </c>
      <c r="P358" s="333">
        <v>0</v>
      </c>
      <c r="Q358" s="333">
        <v>0</v>
      </c>
      <c r="R358" s="333">
        <v>0.03</v>
      </c>
      <c r="S358" s="333">
        <v>0.02</v>
      </c>
      <c r="T358" s="333">
        <v>0</v>
      </c>
      <c r="U358" s="333">
        <v>0.5</v>
      </c>
      <c r="V358" s="334">
        <v>0</v>
      </c>
    </row>
    <row r="359" spans="1:22" ht="13.5" customHeight="1" x14ac:dyDescent="0.4">
      <c r="A359" s="331"/>
      <c r="B359" s="332"/>
      <c r="C359" s="333" t="s">
        <v>182</v>
      </c>
      <c r="D359" s="333">
        <v>80</v>
      </c>
      <c r="E359" s="333">
        <v>5.0999999999999996</v>
      </c>
      <c r="F359" s="333">
        <v>5.0999999999999996</v>
      </c>
      <c r="G359" s="333">
        <v>4.0999999999999996</v>
      </c>
      <c r="H359" s="333">
        <v>226</v>
      </c>
      <c r="I359" s="333">
        <v>49</v>
      </c>
      <c r="J359" s="333">
        <v>8</v>
      </c>
      <c r="K359" s="333">
        <v>3</v>
      </c>
      <c r="L359" s="333">
        <v>6</v>
      </c>
      <c r="M359" s="333">
        <v>0.1</v>
      </c>
      <c r="N359" s="333">
        <v>55</v>
      </c>
      <c r="O359" s="333">
        <v>0</v>
      </c>
      <c r="P359" s="333">
        <v>0</v>
      </c>
      <c r="Q359" s="333">
        <v>14</v>
      </c>
      <c r="R359" s="333">
        <v>0.01</v>
      </c>
      <c r="S359" s="333">
        <v>0.01</v>
      </c>
      <c r="T359" s="333">
        <v>9</v>
      </c>
      <c r="U359" s="333">
        <v>0.5</v>
      </c>
      <c r="V359" s="334">
        <v>0.6</v>
      </c>
    </row>
    <row r="360" spans="1:22" ht="13.5" customHeight="1" x14ac:dyDescent="0.4">
      <c r="A360" s="331"/>
      <c r="B360" s="332"/>
      <c r="C360" s="333" t="s">
        <v>183</v>
      </c>
      <c r="D360" s="333">
        <v>13</v>
      </c>
      <c r="E360" s="333">
        <v>1.8</v>
      </c>
      <c r="F360" s="333">
        <v>0.2</v>
      </c>
      <c r="G360" s="333">
        <v>1.4</v>
      </c>
      <c r="H360" s="333">
        <v>144</v>
      </c>
      <c r="I360" s="333">
        <v>32</v>
      </c>
      <c r="J360" s="333">
        <v>49</v>
      </c>
      <c r="K360" s="333">
        <v>17</v>
      </c>
      <c r="L360" s="333">
        <v>27</v>
      </c>
      <c r="M360" s="333">
        <v>0.4</v>
      </c>
      <c r="N360" s="333">
        <v>181</v>
      </c>
      <c r="O360" s="333">
        <v>1.5</v>
      </c>
      <c r="P360" s="333">
        <v>1.1000000000000001</v>
      </c>
      <c r="Q360" s="333">
        <v>118</v>
      </c>
      <c r="R360" s="333">
        <v>0</v>
      </c>
      <c r="S360" s="333">
        <v>0.02</v>
      </c>
      <c r="T360" s="333">
        <v>1</v>
      </c>
      <c r="U360" s="333">
        <v>1.2</v>
      </c>
      <c r="V360" s="334">
        <v>0.4</v>
      </c>
    </row>
    <row r="361" spans="1:22" ht="13.5" customHeight="1" x14ac:dyDescent="0.4">
      <c r="A361" s="331"/>
      <c r="B361" s="332"/>
      <c r="C361" s="333" t="s">
        <v>184</v>
      </c>
      <c r="D361" s="333">
        <v>54</v>
      </c>
      <c r="E361" s="333">
        <v>1.9</v>
      </c>
      <c r="F361" s="333">
        <v>0.9</v>
      </c>
      <c r="G361" s="333">
        <v>9.1999999999999993</v>
      </c>
      <c r="H361" s="333">
        <v>182</v>
      </c>
      <c r="I361" s="333">
        <v>168</v>
      </c>
      <c r="J361" s="333">
        <v>6</v>
      </c>
      <c r="K361" s="333">
        <v>11</v>
      </c>
      <c r="L361" s="333">
        <v>25</v>
      </c>
      <c r="M361" s="333">
        <v>0.3</v>
      </c>
      <c r="N361" s="333">
        <v>211</v>
      </c>
      <c r="O361" s="333">
        <v>0</v>
      </c>
      <c r="P361" s="333">
        <v>1.7</v>
      </c>
      <c r="Q361" s="333">
        <v>10</v>
      </c>
      <c r="R361" s="333">
        <v>0.03</v>
      </c>
      <c r="S361" s="333">
        <v>0.05</v>
      </c>
      <c r="T361" s="333">
        <v>14</v>
      </c>
      <c r="U361" s="333">
        <v>1.2</v>
      </c>
      <c r="V361" s="334">
        <v>0.5</v>
      </c>
    </row>
    <row r="362" spans="1:22" ht="13.5" customHeight="1" x14ac:dyDescent="0.4">
      <c r="A362" s="331"/>
      <c r="B362" s="332"/>
      <c r="C362" s="333" t="s">
        <v>185</v>
      </c>
      <c r="D362" s="333">
        <v>6</v>
      </c>
      <c r="E362" s="333">
        <v>0.6</v>
      </c>
      <c r="F362" s="333">
        <v>0</v>
      </c>
      <c r="G362" s="333">
        <v>1</v>
      </c>
      <c r="H362" s="333">
        <v>34</v>
      </c>
      <c r="I362" s="333">
        <v>14</v>
      </c>
      <c r="J362" s="333">
        <v>3</v>
      </c>
      <c r="K362" s="333">
        <v>1</v>
      </c>
      <c r="L362" s="333">
        <v>8</v>
      </c>
      <c r="M362" s="333">
        <v>0.1</v>
      </c>
      <c r="N362" s="333">
        <v>0</v>
      </c>
      <c r="O362" s="333">
        <v>0</v>
      </c>
      <c r="P362" s="333">
        <v>0.2</v>
      </c>
      <c r="Q362" s="333">
        <v>0</v>
      </c>
      <c r="R362" s="333">
        <v>0</v>
      </c>
      <c r="S362" s="333">
        <v>0.01</v>
      </c>
      <c r="T362" s="333">
        <v>0</v>
      </c>
      <c r="U362" s="333">
        <v>0.3</v>
      </c>
      <c r="V362" s="334">
        <v>0.1</v>
      </c>
    </row>
    <row r="363" spans="1:22" ht="13.5" customHeight="1" x14ac:dyDescent="0.4">
      <c r="A363" s="331"/>
      <c r="B363" s="332" t="s">
        <v>916</v>
      </c>
      <c r="C363" s="333"/>
      <c r="D363" s="333">
        <f t="shared" ref="D363:V363" si="100">SUM(D358:D362)</f>
        <v>439</v>
      </c>
      <c r="E363" s="333">
        <f t="shared" si="100"/>
        <v>13.7</v>
      </c>
      <c r="F363" s="333">
        <f t="shared" si="100"/>
        <v>6.7</v>
      </c>
      <c r="G363" s="333">
        <f t="shared" si="100"/>
        <v>78.800000000000011</v>
      </c>
      <c r="H363" s="333">
        <f t="shared" si="100"/>
        <v>588</v>
      </c>
      <c r="I363" s="333">
        <f t="shared" si="100"/>
        <v>312</v>
      </c>
      <c r="J363" s="333">
        <f t="shared" si="100"/>
        <v>71</v>
      </c>
      <c r="K363" s="333">
        <f t="shared" si="100"/>
        <v>44</v>
      </c>
      <c r="L363" s="333">
        <f t="shared" si="100"/>
        <v>124</v>
      </c>
      <c r="M363" s="333">
        <f t="shared" si="100"/>
        <v>1.1000000000000001</v>
      </c>
      <c r="N363" s="333">
        <f t="shared" si="100"/>
        <v>447</v>
      </c>
      <c r="O363" s="333">
        <f t="shared" si="100"/>
        <v>1.5</v>
      </c>
      <c r="P363" s="333">
        <f t="shared" si="100"/>
        <v>3</v>
      </c>
      <c r="Q363" s="333">
        <f t="shared" si="100"/>
        <v>142</v>
      </c>
      <c r="R363" s="333">
        <f t="shared" si="100"/>
        <v>7.0000000000000007E-2</v>
      </c>
      <c r="S363" s="333">
        <f t="shared" si="100"/>
        <v>0.11</v>
      </c>
      <c r="T363" s="333">
        <f t="shared" si="100"/>
        <v>24</v>
      </c>
      <c r="U363" s="333">
        <f t="shared" si="100"/>
        <v>3.7</v>
      </c>
      <c r="V363" s="334">
        <f t="shared" si="100"/>
        <v>1.6</v>
      </c>
    </row>
    <row r="364" spans="1:22" ht="13.5" customHeight="1" x14ac:dyDescent="0.4">
      <c r="A364" s="331"/>
      <c r="B364" s="332" t="s">
        <v>917</v>
      </c>
      <c r="C364" s="333" t="s">
        <v>317</v>
      </c>
      <c r="D364" s="333">
        <v>28</v>
      </c>
      <c r="E364" s="333">
        <v>0.9</v>
      </c>
      <c r="F364" s="333">
        <v>1.4</v>
      </c>
      <c r="G364" s="333">
        <v>2.9</v>
      </c>
      <c r="H364" s="333">
        <v>125</v>
      </c>
      <c r="I364" s="333">
        <v>58</v>
      </c>
      <c r="J364" s="333">
        <v>17</v>
      </c>
      <c r="K364" s="333">
        <v>7</v>
      </c>
      <c r="L364" s="333">
        <v>15</v>
      </c>
      <c r="M364" s="333">
        <v>0.2</v>
      </c>
      <c r="N364" s="333">
        <v>86</v>
      </c>
      <c r="O364" s="333">
        <v>0</v>
      </c>
      <c r="P364" s="333">
        <v>0.1</v>
      </c>
      <c r="Q364" s="333">
        <v>2</v>
      </c>
      <c r="R364" s="333">
        <v>0.01</v>
      </c>
      <c r="S364" s="333">
        <v>0.01</v>
      </c>
      <c r="T364" s="333">
        <v>2</v>
      </c>
      <c r="U364" s="333">
        <v>0.5</v>
      </c>
      <c r="V364" s="334">
        <v>0.3</v>
      </c>
    </row>
    <row r="365" spans="1:22" ht="13.5" customHeight="1" x14ac:dyDescent="0.4">
      <c r="A365" s="331"/>
      <c r="B365" s="332" t="s">
        <v>916</v>
      </c>
      <c r="C365" s="333"/>
      <c r="D365" s="333">
        <f t="shared" ref="D365:V365" si="101">D363+D364</f>
        <v>467</v>
      </c>
      <c r="E365" s="333">
        <f t="shared" si="101"/>
        <v>14.6</v>
      </c>
      <c r="F365" s="333">
        <f t="shared" si="101"/>
        <v>8.1</v>
      </c>
      <c r="G365" s="333">
        <f t="shared" si="101"/>
        <v>81.700000000000017</v>
      </c>
      <c r="H365" s="333">
        <f t="shared" si="101"/>
        <v>713</v>
      </c>
      <c r="I365" s="333">
        <f t="shared" si="101"/>
        <v>370</v>
      </c>
      <c r="J365" s="333">
        <f t="shared" si="101"/>
        <v>88</v>
      </c>
      <c r="K365" s="333">
        <f t="shared" si="101"/>
        <v>51</v>
      </c>
      <c r="L365" s="333">
        <f t="shared" si="101"/>
        <v>139</v>
      </c>
      <c r="M365" s="333">
        <f t="shared" si="101"/>
        <v>1.3</v>
      </c>
      <c r="N365" s="333">
        <f t="shared" si="101"/>
        <v>533</v>
      </c>
      <c r="O365" s="333">
        <f t="shared" si="101"/>
        <v>1.5</v>
      </c>
      <c r="P365" s="333">
        <f t="shared" si="101"/>
        <v>3.1</v>
      </c>
      <c r="Q365" s="333">
        <f t="shared" si="101"/>
        <v>144</v>
      </c>
      <c r="R365" s="333">
        <f t="shared" si="101"/>
        <v>0.08</v>
      </c>
      <c r="S365" s="333">
        <f t="shared" si="101"/>
        <v>0.12</v>
      </c>
      <c r="T365" s="333">
        <f t="shared" si="101"/>
        <v>26</v>
      </c>
      <c r="U365" s="333">
        <f t="shared" si="101"/>
        <v>4.2</v>
      </c>
      <c r="V365" s="334">
        <f t="shared" si="101"/>
        <v>1.9000000000000001</v>
      </c>
    </row>
    <row r="366" spans="1:22" ht="13.5" customHeight="1" x14ac:dyDescent="0.4">
      <c r="A366" s="331"/>
      <c r="B366" s="332" t="s">
        <v>858</v>
      </c>
      <c r="C366" s="333" t="s">
        <v>915</v>
      </c>
      <c r="D366" s="333">
        <v>286</v>
      </c>
      <c r="E366" s="333">
        <v>4.3</v>
      </c>
      <c r="F366" s="333">
        <v>0.5</v>
      </c>
      <c r="G366" s="333">
        <v>63.1</v>
      </c>
      <c r="H366" s="333">
        <v>2</v>
      </c>
      <c r="I366" s="333">
        <v>49</v>
      </c>
      <c r="J366" s="333">
        <v>5</v>
      </c>
      <c r="K366" s="333">
        <v>12</v>
      </c>
      <c r="L366" s="333">
        <v>58</v>
      </c>
      <c r="M366" s="333">
        <v>0.2</v>
      </c>
      <c r="N366" s="333">
        <v>0</v>
      </c>
      <c r="O366" s="333">
        <v>0</v>
      </c>
      <c r="P366" s="333">
        <v>0</v>
      </c>
      <c r="Q366" s="333">
        <v>0</v>
      </c>
      <c r="R366" s="333">
        <v>0.03</v>
      </c>
      <c r="S366" s="333">
        <v>0.02</v>
      </c>
      <c r="T366" s="333">
        <v>0</v>
      </c>
      <c r="U366" s="333">
        <v>0.5</v>
      </c>
      <c r="V366" s="334">
        <v>0</v>
      </c>
    </row>
    <row r="367" spans="1:22" ht="13.5" customHeight="1" x14ac:dyDescent="0.4">
      <c r="A367" s="331"/>
      <c r="B367" s="332"/>
      <c r="C367" s="333" t="s">
        <v>186</v>
      </c>
      <c r="D367" s="333">
        <v>57</v>
      </c>
      <c r="E367" s="333">
        <v>7.8</v>
      </c>
      <c r="F367" s="333">
        <v>2</v>
      </c>
      <c r="G367" s="333">
        <v>1.2</v>
      </c>
      <c r="H367" s="333">
        <v>253</v>
      </c>
      <c r="I367" s="333">
        <v>170</v>
      </c>
      <c r="J367" s="333">
        <v>11</v>
      </c>
      <c r="K367" s="333">
        <v>17</v>
      </c>
      <c r="L367" s="333">
        <v>101</v>
      </c>
      <c r="M367" s="333">
        <v>0.3</v>
      </c>
      <c r="N367" s="333">
        <v>11</v>
      </c>
      <c r="O367" s="333">
        <v>1.3</v>
      </c>
      <c r="P367" s="333">
        <v>0.8</v>
      </c>
      <c r="Q367" s="333">
        <v>0</v>
      </c>
      <c r="R367" s="333">
        <v>0.04</v>
      </c>
      <c r="S367" s="333">
        <v>0.08</v>
      </c>
      <c r="T367" s="333">
        <v>1</v>
      </c>
      <c r="U367" s="333">
        <v>0.1</v>
      </c>
      <c r="V367" s="334">
        <v>0.6</v>
      </c>
    </row>
    <row r="368" spans="1:22" ht="13.5" customHeight="1" x14ac:dyDescent="0.4">
      <c r="A368" s="331"/>
      <c r="B368" s="332"/>
      <c r="C368" s="333" t="s">
        <v>187</v>
      </c>
      <c r="D368" s="333">
        <v>10</v>
      </c>
      <c r="E368" s="333">
        <v>0.1</v>
      </c>
      <c r="F368" s="333">
        <v>0</v>
      </c>
      <c r="G368" s="333">
        <v>2.2999999999999998</v>
      </c>
      <c r="H368" s="333">
        <v>54</v>
      </c>
      <c r="I368" s="333">
        <v>38</v>
      </c>
      <c r="J368" s="333">
        <v>4</v>
      </c>
      <c r="K368" s="333">
        <v>2</v>
      </c>
      <c r="L368" s="333">
        <v>4</v>
      </c>
      <c r="M368" s="333">
        <v>0</v>
      </c>
      <c r="N368" s="333">
        <v>186</v>
      </c>
      <c r="O368" s="333">
        <v>0</v>
      </c>
      <c r="P368" s="333">
        <v>0.1</v>
      </c>
      <c r="Q368" s="333">
        <v>0</v>
      </c>
      <c r="R368" s="333">
        <v>0.01</v>
      </c>
      <c r="S368" s="333">
        <v>0.01</v>
      </c>
      <c r="T368" s="333">
        <v>0</v>
      </c>
      <c r="U368" s="333">
        <v>0.3</v>
      </c>
      <c r="V368" s="334">
        <v>0.1</v>
      </c>
    </row>
    <row r="369" spans="1:22" ht="13.5" customHeight="1" x14ac:dyDescent="0.4">
      <c r="A369" s="331"/>
      <c r="B369" s="332"/>
      <c r="C369" s="333" t="s">
        <v>188</v>
      </c>
      <c r="D369" s="333">
        <v>26</v>
      </c>
      <c r="E369" s="333">
        <v>2.5</v>
      </c>
      <c r="F369" s="333">
        <v>0.2</v>
      </c>
      <c r="G369" s="333">
        <v>3.6</v>
      </c>
      <c r="H369" s="333">
        <v>224</v>
      </c>
      <c r="I369" s="333">
        <v>0</v>
      </c>
      <c r="J369" s="333">
        <v>0</v>
      </c>
      <c r="K369" s="333">
        <v>0</v>
      </c>
      <c r="L369" s="333">
        <v>0</v>
      </c>
      <c r="M369" s="333">
        <v>0</v>
      </c>
      <c r="N369" s="333">
        <v>0</v>
      </c>
      <c r="O369" s="333">
        <v>0</v>
      </c>
      <c r="P369" s="333">
        <v>0</v>
      </c>
      <c r="Q369" s="333">
        <v>0</v>
      </c>
      <c r="R369" s="333">
        <v>0</v>
      </c>
      <c r="S369" s="333">
        <v>0</v>
      </c>
      <c r="T369" s="333">
        <v>0</v>
      </c>
      <c r="U369" s="333">
        <v>0</v>
      </c>
      <c r="V369" s="334">
        <v>0.6</v>
      </c>
    </row>
    <row r="370" spans="1:22" ht="13.5" customHeight="1" x14ac:dyDescent="0.4">
      <c r="A370" s="331"/>
      <c r="B370" s="332"/>
      <c r="C370" s="333" t="s">
        <v>189</v>
      </c>
      <c r="D370" s="333">
        <v>45</v>
      </c>
      <c r="E370" s="333">
        <v>1.9</v>
      </c>
      <c r="F370" s="333">
        <v>2.2999999999999998</v>
      </c>
      <c r="G370" s="333">
        <v>5.5</v>
      </c>
      <c r="H370" s="333">
        <v>158</v>
      </c>
      <c r="I370" s="333">
        <v>100</v>
      </c>
      <c r="J370" s="333">
        <v>4</v>
      </c>
      <c r="K370" s="333">
        <v>5</v>
      </c>
      <c r="L370" s="333">
        <v>27</v>
      </c>
      <c r="M370" s="333">
        <v>0.2</v>
      </c>
      <c r="N370" s="333">
        <v>4</v>
      </c>
      <c r="O370" s="333">
        <v>0.4</v>
      </c>
      <c r="P370" s="333">
        <v>0.1</v>
      </c>
      <c r="Q370" s="333">
        <v>3</v>
      </c>
      <c r="R370" s="333">
        <v>0.05</v>
      </c>
      <c r="S370" s="333">
        <v>0.06</v>
      </c>
      <c r="T370" s="333">
        <v>1</v>
      </c>
      <c r="U370" s="333">
        <v>1.6</v>
      </c>
      <c r="V370" s="334">
        <v>0.4</v>
      </c>
    </row>
    <row r="371" spans="1:22" ht="13.5" customHeight="1" x14ac:dyDescent="0.4">
      <c r="A371" s="331"/>
      <c r="B371" s="332"/>
      <c r="C371" s="333" t="s">
        <v>190</v>
      </c>
      <c r="D371" s="333">
        <v>12</v>
      </c>
      <c r="E371" s="333">
        <v>0.7</v>
      </c>
      <c r="F371" s="333">
        <v>0.8</v>
      </c>
      <c r="G371" s="333">
        <v>0.8</v>
      </c>
      <c r="H371" s="333">
        <v>42</v>
      </c>
      <c r="I371" s="333">
        <v>32</v>
      </c>
      <c r="J371" s="333">
        <v>21</v>
      </c>
      <c r="K371" s="333">
        <v>3</v>
      </c>
      <c r="L371" s="333">
        <v>8</v>
      </c>
      <c r="M371" s="333">
        <v>0.2</v>
      </c>
      <c r="N371" s="333">
        <v>15</v>
      </c>
      <c r="O371" s="333">
        <v>0</v>
      </c>
      <c r="P371" s="333">
        <v>0.2</v>
      </c>
      <c r="Q371" s="333">
        <v>29</v>
      </c>
      <c r="R371" s="333">
        <v>0</v>
      </c>
      <c r="S371" s="333">
        <v>0.01</v>
      </c>
      <c r="T371" s="333">
        <v>3</v>
      </c>
      <c r="U371" s="333">
        <v>0.3</v>
      </c>
      <c r="V371" s="334">
        <v>0.1</v>
      </c>
    </row>
    <row r="372" spans="1:22" ht="13.5" customHeight="1" x14ac:dyDescent="0.4">
      <c r="A372" s="331"/>
      <c r="B372" s="332" t="s">
        <v>916</v>
      </c>
      <c r="C372" s="333"/>
      <c r="D372" s="333">
        <f t="shared" ref="D372:V372" si="102">SUM(D366:D371)</f>
        <v>436</v>
      </c>
      <c r="E372" s="333">
        <f t="shared" si="102"/>
        <v>17.299999999999997</v>
      </c>
      <c r="F372" s="333">
        <f t="shared" si="102"/>
        <v>5.8</v>
      </c>
      <c r="G372" s="333">
        <f t="shared" si="102"/>
        <v>76.499999999999986</v>
      </c>
      <c r="H372" s="333">
        <f t="shared" si="102"/>
        <v>733</v>
      </c>
      <c r="I372" s="333">
        <f t="shared" si="102"/>
        <v>389</v>
      </c>
      <c r="J372" s="333">
        <f t="shared" si="102"/>
        <v>45</v>
      </c>
      <c r="K372" s="333">
        <f t="shared" si="102"/>
        <v>39</v>
      </c>
      <c r="L372" s="333">
        <f t="shared" si="102"/>
        <v>198</v>
      </c>
      <c r="M372" s="333">
        <f t="shared" si="102"/>
        <v>0.89999999999999991</v>
      </c>
      <c r="N372" s="333">
        <f t="shared" si="102"/>
        <v>216</v>
      </c>
      <c r="O372" s="333">
        <f t="shared" si="102"/>
        <v>1.7000000000000002</v>
      </c>
      <c r="P372" s="333">
        <f t="shared" si="102"/>
        <v>1.2</v>
      </c>
      <c r="Q372" s="333">
        <f t="shared" si="102"/>
        <v>32</v>
      </c>
      <c r="R372" s="333">
        <f t="shared" si="102"/>
        <v>0.13</v>
      </c>
      <c r="S372" s="333">
        <f t="shared" si="102"/>
        <v>0.18</v>
      </c>
      <c r="T372" s="333">
        <f t="shared" si="102"/>
        <v>5</v>
      </c>
      <c r="U372" s="333">
        <f t="shared" si="102"/>
        <v>2.8</v>
      </c>
      <c r="V372" s="334">
        <f t="shared" si="102"/>
        <v>1.7999999999999998</v>
      </c>
    </row>
    <row r="373" spans="1:22" ht="13.5" customHeight="1" x14ac:dyDescent="0.4">
      <c r="A373" s="331"/>
      <c r="B373" s="332" t="s">
        <v>918</v>
      </c>
      <c r="C373" s="333" t="s">
        <v>318</v>
      </c>
      <c r="D373" s="333">
        <v>59</v>
      </c>
      <c r="E373" s="333">
        <v>0.8</v>
      </c>
      <c r="F373" s="333">
        <v>3.2</v>
      </c>
      <c r="G373" s="333">
        <v>6.5</v>
      </c>
      <c r="H373" s="333">
        <v>74</v>
      </c>
      <c r="I373" s="333">
        <v>0</v>
      </c>
      <c r="J373" s="333">
        <v>0</v>
      </c>
      <c r="K373" s="333">
        <v>0</v>
      </c>
      <c r="L373" s="333">
        <v>0</v>
      </c>
      <c r="M373" s="333">
        <v>0</v>
      </c>
      <c r="N373" s="333">
        <v>0</v>
      </c>
      <c r="O373" s="333">
        <v>0</v>
      </c>
      <c r="P373" s="333">
        <v>0.6</v>
      </c>
      <c r="Q373" s="333">
        <v>6</v>
      </c>
      <c r="R373" s="333">
        <v>0</v>
      </c>
      <c r="S373" s="333">
        <v>0</v>
      </c>
      <c r="T373" s="333">
        <v>0</v>
      </c>
      <c r="U373" s="333">
        <v>0</v>
      </c>
      <c r="V373" s="334">
        <v>0.2</v>
      </c>
    </row>
    <row r="374" spans="1:22" ht="13.5" customHeight="1" x14ac:dyDescent="0.4">
      <c r="A374" s="331"/>
      <c r="B374" s="332" t="s">
        <v>916</v>
      </c>
      <c r="C374" s="333"/>
      <c r="D374" s="333">
        <f t="shared" ref="D374:V374" si="103">D372+D373</f>
        <v>495</v>
      </c>
      <c r="E374" s="333">
        <f t="shared" si="103"/>
        <v>18.099999999999998</v>
      </c>
      <c r="F374" s="333">
        <f t="shared" si="103"/>
        <v>9</v>
      </c>
      <c r="G374" s="333">
        <f t="shared" si="103"/>
        <v>82.999999999999986</v>
      </c>
      <c r="H374" s="333">
        <f t="shared" si="103"/>
        <v>807</v>
      </c>
      <c r="I374" s="333">
        <f t="shared" si="103"/>
        <v>389</v>
      </c>
      <c r="J374" s="333">
        <f t="shared" si="103"/>
        <v>45</v>
      </c>
      <c r="K374" s="333">
        <f t="shared" si="103"/>
        <v>39</v>
      </c>
      <c r="L374" s="333">
        <f t="shared" si="103"/>
        <v>198</v>
      </c>
      <c r="M374" s="333">
        <f t="shared" si="103"/>
        <v>0.89999999999999991</v>
      </c>
      <c r="N374" s="333">
        <f t="shared" si="103"/>
        <v>216</v>
      </c>
      <c r="O374" s="333">
        <f t="shared" si="103"/>
        <v>1.7000000000000002</v>
      </c>
      <c r="P374" s="333">
        <f t="shared" si="103"/>
        <v>1.7999999999999998</v>
      </c>
      <c r="Q374" s="333">
        <f t="shared" si="103"/>
        <v>38</v>
      </c>
      <c r="R374" s="333">
        <f t="shared" si="103"/>
        <v>0.13</v>
      </c>
      <c r="S374" s="333">
        <f t="shared" si="103"/>
        <v>0.18</v>
      </c>
      <c r="T374" s="333">
        <f t="shared" si="103"/>
        <v>5</v>
      </c>
      <c r="U374" s="333">
        <f t="shared" si="103"/>
        <v>2.8</v>
      </c>
      <c r="V374" s="334">
        <f t="shared" si="103"/>
        <v>1.9999999999999998</v>
      </c>
    </row>
    <row r="375" spans="1:22" ht="13.5" customHeight="1" x14ac:dyDescent="0.4">
      <c r="A375" s="331" t="s">
        <v>919</v>
      </c>
      <c r="B375" s="332"/>
      <c r="C375" s="333"/>
      <c r="D375" s="333">
        <f t="shared" ref="D375:V375" si="104">D365+D374</f>
        <v>962</v>
      </c>
      <c r="E375" s="333">
        <f t="shared" si="104"/>
        <v>32.699999999999996</v>
      </c>
      <c r="F375" s="333">
        <f t="shared" si="104"/>
        <v>17.100000000000001</v>
      </c>
      <c r="G375" s="333">
        <f t="shared" si="104"/>
        <v>164.7</v>
      </c>
      <c r="H375" s="333">
        <f t="shared" si="104"/>
        <v>1520</v>
      </c>
      <c r="I375" s="333">
        <f t="shared" si="104"/>
        <v>759</v>
      </c>
      <c r="J375" s="333">
        <f t="shared" si="104"/>
        <v>133</v>
      </c>
      <c r="K375" s="333">
        <f t="shared" si="104"/>
        <v>90</v>
      </c>
      <c r="L375" s="333">
        <f t="shared" si="104"/>
        <v>337</v>
      </c>
      <c r="M375" s="333">
        <f t="shared" si="104"/>
        <v>2.2000000000000002</v>
      </c>
      <c r="N375" s="333">
        <f t="shared" si="104"/>
        <v>749</v>
      </c>
      <c r="O375" s="333">
        <f t="shared" si="104"/>
        <v>3.2</v>
      </c>
      <c r="P375" s="333">
        <f t="shared" si="104"/>
        <v>4.9000000000000004</v>
      </c>
      <c r="Q375" s="333">
        <f t="shared" si="104"/>
        <v>182</v>
      </c>
      <c r="R375" s="333">
        <f t="shared" si="104"/>
        <v>0.21000000000000002</v>
      </c>
      <c r="S375" s="333">
        <f t="shared" si="104"/>
        <v>0.3</v>
      </c>
      <c r="T375" s="333">
        <f t="shared" si="104"/>
        <v>31</v>
      </c>
      <c r="U375" s="333">
        <f t="shared" si="104"/>
        <v>7</v>
      </c>
      <c r="V375" s="334">
        <f t="shared" si="104"/>
        <v>3.9</v>
      </c>
    </row>
    <row r="376" spans="1:22" ht="13.5" customHeight="1" x14ac:dyDescent="0.4">
      <c r="A376" s="335">
        <v>45313</v>
      </c>
      <c r="B376" s="332" t="s">
        <v>848</v>
      </c>
      <c r="C376" s="333" t="s">
        <v>915</v>
      </c>
      <c r="D376" s="333">
        <v>286</v>
      </c>
      <c r="E376" s="333">
        <v>4.3</v>
      </c>
      <c r="F376" s="333">
        <v>0.5</v>
      </c>
      <c r="G376" s="333">
        <v>63.1</v>
      </c>
      <c r="H376" s="333">
        <v>2</v>
      </c>
      <c r="I376" s="333">
        <v>49</v>
      </c>
      <c r="J376" s="333">
        <v>5</v>
      </c>
      <c r="K376" s="333">
        <v>12</v>
      </c>
      <c r="L376" s="333">
        <v>58</v>
      </c>
      <c r="M376" s="333">
        <v>0.2</v>
      </c>
      <c r="N376" s="333">
        <v>0</v>
      </c>
      <c r="O376" s="333">
        <v>0</v>
      </c>
      <c r="P376" s="333">
        <v>0</v>
      </c>
      <c r="Q376" s="333">
        <v>0</v>
      </c>
      <c r="R376" s="333">
        <v>0.03</v>
      </c>
      <c r="S376" s="333">
        <v>0.02</v>
      </c>
      <c r="T376" s="333">
        <v>0</v>
      </c>
      <c r="U376" s="333">
        <v>0.5</v>
      </c>
      <c r="V376" s="334">
        <v>0</v>
      </c>
    </row>
    <row r="377" spans="1:22" ht="13.5" customHeight="1" x14ac:dyDescent="0.4">
      <c r="A377" s="331"/>
      <c r="B377" s="332"/>
      <c r="C377" s="333" t="s">
        <v>191</v>
      </c>
      <c r="D377" s="333">
        <v>106</v>
      </c>
      <c r="E377" s="333">
        <v>3.1</v>
      </c>
      <c r="F377" s="333">
        <v>7.6</v>
      </c>
      <c r="G377" s="333">
        <v>6.3</v>
      </c>
      <c r="H377" s="333">
        <v>273</v>
      </c>
      <c r="I377" s="333">
        <v>160</v>
      </c>
      <c r="J377" s="333">
        <v>3</v>
      </c>
      <c r="K377" s="333">
        <v>8</v>
      </c>
      <c r="L377" s="333">
        <v>35</v>
      </c>
      <c r="M377" s="333">
        <v>0.2</v>
      </c>
      <c r="N377" s="333">
        <v>112</v>
      </c>
      <c r="O377" s="333">
        <v>0</v>
      </c>
      <c r="P377" s="333">
        <v>0.1</v>
      </c>
      <c r="Q377" s="333">
        <v>0</v>
      </c>
      <c r="R377" s="333">
        <v>0.39</v>
      </c>
      <c r="S377" s="333">
        <v>0.04</v>
      </c>
      <c r="T377" s="333">
        <v>32</v>
      </c>
      <c r="U377" s="333">
        <v>0.6</v>
      </c>
      <c r="V377" s="334">
        <v>0.7</v>
      </c>
    </row>
    <row r="378" spans="1:22" ht="13.5" customHeight="1" x14ac:dyDescent="0.4">
      <c r="A378" s="331"/>
      <c r="B378" s="332"/>
      <c r="C378" s="333" t="s">
        <v>192</v>
      </c>
      <c r="D378" s="333">
        <v>26</v>
      </c>
      <c r="E378" s="333">
        <v>1.1000000000000001</v>
      </c>
      <c r="F378" s="333">
        <v>0.2</v>
      </c>
      <c r="G378" s="333">
        <v>4.8</v>
      </c>
      <c r="H378" s="333">
        <v>149</v>
      </c>
      <c r="I378" s="333">
        <v>51</v>
      </c>
      <c r="J378" s="333">
        <v>27</v>
      </c>
      <c r="K378" s="333">
        <v>2</v>
      </c>
      <c r="L378" s="333">
        <v>17</v>
      </c>
      <c r="M378" s="333">
        <v>0.1</v>
      </c>
      <c r="N378" s="333">
        <v>1</v>
      </c>
      <c r="O378" s="333">
        <v>0</v>
      </c>
      <c r="P378" s="333">
        <v>0.1</v>
      </c>
      <c r="Q378" s="333">
        <v>0</v>
      </c>
      <c r="R378" s="333">
        <v>0.01</v>
      </c>
      <c r="S378" s="333">
        <v>0</v>
      </c>
      <c r="T378" s="333">
        <v>5</v>
      </c>
      <c r="U378" s="333">
        <v>0.3</v>
      </c>
      <c r="V378" s="334">
        <v>0.4</v>
      </c>
    </row>
    <row r="379" spans="1:22" ht="13.5" customHeight="1" x14ac:dyDescent="0.4">
      <c r="A379" s="331"/>
      <c r="B379" s="332"/>
      <c r="C379" s="333" t="s">
        <v>193</v>
      </c>
      <c r="D379" s="333">
        <v>55</v>
      </c>
      <c r="E379" s="333">
        <v>3.4</v>
      </c>
      <c r="F379" s="333">
        <v>3.1</v>
      </c>
      <c r="G379" s="333">
        <v>3.6</v>
      </c>
      <c r="H379" s="333">
        <v>166</v>
      </c>
      <c r="I379" s="333">
        <v>40</v>
      </c>
      <c r="J379" s="333">
        <v>8</v>
      </c>
      <c r="K379" s="333">
        <v>3</v>
      </c>
      <c r="L379" s="333">
        <v>19</v>
      </c>
      <c r="M379" s="333">
        <v>0.2</v>
      </c>
      <c r="N379" s="333">
        <v>12</v>
      </c>
      <c r="O379" s="333">
        <v>0.1</v>
      </c>
      <c r="P379" s="333">
        <v>0.1</v>
      </c>
      <c r="Q379" s="333">
        <v>2</v>
      </c>
      <c r="R379" s="333">
        <v>0.01</v>
      </c>
      <c r="S379" s="333">
        <v>0.03</v>
      </c>
      <c r="T379" s="333">
        <v>1</v>
      </c>
      <c r="U379" s="333">
        <v>0.3</v>
      </c>
      <c r="V379" s="334">
        <v>0.4</v>
      </c>
    </row>
    <row r="380" spans="1:22" ht="13.5" customHeight="1" x14ac:dyDescent="0.4">
      <c r="A380" s="331"/>
      <c r="B380" s="332"/>
      <c r="C380" s="333" t="s">
        <v>194</v>
      </c>
      <c r="D380" s="333">
        <v>23</v>
      </c>
      <c r="E380" s="333">
        <v>1.4</v>
      </c>
      <c r="F380" s="333">
        <v>0.6</v>
      </c>
      <c r="G380" s="333">
        <v>3.9</v>
      </c>
      <c r="H380" s="333">
        <v>197</v>
      </c>
      <c r="I380" s="333">
        <v>177</v>
      </c>
      <c r="J380" s="333">
        <v>33</v>
      </c>
      <c r="K380" s="333">
        <v>20</v>
      </c>
      <c r="L380" s="333">
        <v>16</v>
      </c>
      <c r="M380" s="333">
        <v>0.3</v>
      </c>
      <c r="N380" s="333">
        <v>9</v>
      </c>
      <c r="O380" s="333">
        <v>0</v>
      </c>
      <c r="P380" s="333">
        <v>0.2</v>
      </c>
      <c r="Q380" s="333">
        <v>15</v>
      </c>
      <c r="R380" s="333">
        <v>0</v>
      </c>
      <c r="S380" s="333">
        <v>0.01</v>
      </c>
      <c r="T380" s="333">
        <v>0</v>
      </c>
      <c r="U380" s="333">
        <v>1.8</v>
      </c>
      <c r="V380" s="334">
        <v>0.5</v>
      </c>
    </row>
    <row r="381" spans="1:22" ht="13.5" customHeight="1" x14ac:dyDescent="0.4">
      <c r="A381" s="331"/>
      <c r="B381" s="332" t="s">
        <v>916</v>
      </c>
      <c r="C381" s="333"/>
      <c r="D381" s="333">
        <f t="shared" ref="D381:V381" si="105">SUM(D376:D380)</f>
        <v>496</v>
      </c>
      <c r="E381" s="333">
        <f t="shared" si="105"/>
        <v>13.3</v>
      </c>
      <c r="F381" s="333">
        <f t="shared" si="105"/>
        <v>11.999999999999998</v>
      </c>
      <c r="G381" s="333">
        <f t="shared" si="105"/>
        <v>81.7</v>
      </c>
      <c r="H381" s="333">
        <f t="shared" si="105"/>
        <v>787</v>
      </c>
      <c r="I381" s="333">
        <f t="shared" si="105"/>
        <v>477</v>
      </c>
      <c r="J381" s="333">
        <f t="shared" si="105"/>
        <v>76</v>
      </c>
      <c r="K381" s="333">
        <f t="shared" si="105"/>
        <v>45</v>
      </c>
      <c r="L381" s="333">
        <f t="shared" si="105"/>
        <v>145</v>
      </c>
      <c r="M381" s="333">
        <f t="shared" si="105"/>
        <v>1</v>
      </c>
      <c r="N381" s="333">
        <f t="shared" si="105"/>
        <v>134</v>
      </c>
      <c r="O381" s="333">
        <f t="shared" si="105"/>
        <v>0.1</v>
      </c>
      <c r="P381" s="333">
        <f t="shared" si="105"/>
        <v>0.5</v>
      </c>
      <c r="Q381" s="333">
        <f t="shared" si="105"/>
        <v>17</v>
      </c>
      <c r="R381" s="333">
        <f t="shared" si="105"/>
        <v>0.44000000000000006</v>
      </c>
      <c r="S381" s="333">
        <f t="shared" si="105"/>
        <v>9.9999999999999992E-2</v>
      </c>
      <c r="T381" s="333">
        <f t="shared" si="105"/>
        <v>38</v>
      </c>
      <c r="U381" s="333">
        <f t="shared" si="105"/>
        <v>3.5</v>
      </c>
      <c r="V381" s="334">
        <f t="shared" si="105"/>
        <v>2</v>
      </c>
    </row>
    <row r="382" spans="1:22" ht="13.5" customHeight="1" x14ac:dyDescent="0.4">
      <c r="A382" s="331"/>
      <c r="B382" s="332" t="s">
        <v>917</v>
      </c>
      <c r="C382" s="333" t="s">
        <v>319</v>
      </c>
      <c r="D382" s="333">
        <v>23</v>
      </c>
      <c r="E382" s="333">
        <v>1.1000000000000001</v>
      </c>
      <c r="F382" s="333">
        <v>0.1</v>
      </c>
      <c r="G382" s="333">
        <v>4.8</v>
      </c>
      <c r="H382" s="333">
        <v>122</v>
      </c>
      <c r="I382" s="333">
        <v>69</v>
      </c>
      <c r="J382" s="333">
        <v>4</v>
      </c>
      <c r="K382" s="333">
        <v>3</v>
      </c>
      <c r="L382" s="333">
        <v>18</v>
      </c>
      <c r="M382" s="333">
        <v>0.2</v>
      </c>
      <c r="N382" s="333">
        <v>189</v>
      </c>
      <c r="O382" s="333">
        <v>0.1</v>
      </c>
      <c r="P382" s="333">
        <v>0.1</v>
      </c>
      <c r="Q382" s="333">
        <v>0</v>
      </c>
      <c r="R382" s="333">
        <v>0.03</v>
      </c>
      <c r="S382" s="333">
        <v>0.02</v>
      </c>
      <c r="T382" s="333">
        <v>1</v>
      </c>
      <c r="U382" s="333">
        <v>0.9</v>
      </c>
      <c r="V382" s="334">
        <v>0.3</v>
      </c>
    </row>
    <row r="383" spans="1:22" ht="13.5" customHeight="1" x14ac:dyDescent="0.4">
      <c r="A383" s="331"/>
      <c r="B383" s="332" t="s">
        <v>916</v>
      </c>
      <c r="C383" s="333"/>
      <c r="D383" s="333">
        <f t="shared" ref="D383:V383" si="106">D381+D382</f>
        <v>519</v>
      </c>
      <c r="E383" s="333">
        <f t="shared" si="106"/>
        <v>14.4</v>
      </c>
      <c r="F383" s="333">
        <f t="shared" si="106"/>
        <v>12.099999999999998</v>
      </c>
      <c r="G383" s="333">
        <f t="shared" si="106"/>
        <v>86.5</v>
      </c>
      <c r="H383" s="333">
        <f t="shared" si="106"/>
        <v>909</v>
      </c>
      <c r="I383" s="333">
        <f t="shared" si="106"/>
        <v>546</v>
      </c>
      <c r="J383" s="333">
        <f t="shared" si="106"/>
        <v>80</v>
      </c>
      <c r="K383" s="333">
        <f t="shared" si="106"/>
        <v>48</v>
      </c>
      <c r="L383" s="333">
        <f t="shared" si="106"/>
        <v>163</v>
      </c>
      <c r="M383" s="333">
        <f t="shared" si="106"/>
        <v>1.2</v>
      </c>
      <c r="N383" s="333">
        <f t="shared" si="106"/>
        <v>323</v>
      </c>
      <c r="O383" s="333">
        <f t="shared" si="106"/>
        <v>0.2</v>
      </c>
      <c r="P383" s="333">
        <f t="shared" si="106"/>
        <v>0.6</v>
      </c>
      <c r="Q383" s="333">
        <f t="shared" si="106"/>
        <v>17</v>
      </c>
      <c r="R383" s="333">
        <f t="shared" si="106"/>
        <v>0.47000000000000008</v>
      </c>
      <c r="S383" s="333">
        <f t="shared" si="106"/>
        <v>0.12</v>
      </c>
      <c r="T383" s="333">
        <f t="shared" si="106"/>
        <v>39</v>
      </c>
      <c r="U383" s="333">
        <f t="shared" si="106"/>
        <v>4.4000000000000004</v>
      </c>
      <c r="V383" s="334">
        <f t="shared" si="106"/>
        <v>2.2999999999999998</v>
      </c>
    </row>
    <row r="384" spans="1:22" ht="13.5" customHeight="1" x14ac:dyDescent="0.4">
      <c r="A384" s="331"/>
      <c r="B384" s="332" t="s">
        <v>858</v>
      </c>
      <c r="C384" s="333" t="s">
        <v>915</v>
      </c>
      <c r="D384" s="333">
        <v>286</v>
      </c>
      <c r="E384" s="333">
        <v>4.3</v>
      </c>
      <c r="F384" s="333">
        <v>0.5</v>
      </c>
      <c r="G384" s="333">
        <v>63.1</v>
      </c>
      <c r="H384" s="333">
        <v>2</v>
      </c>
      <c r="I384" s="333">
        <v>49</v>
      </c>
      <c r="J384" s="333">
        <v>5</v>
      </c>
      <c r="K384" s="333">
        <v>12</v>
      </c>
      <c r="L384" s="333">
        <v>58</v>
      </c>
      <c r="M384" s="333">
        <v>0.2</v>
      </c>
      <c r="N384" s="333">
        <v>0</v>
      </c>
      <c r="O384" s="333">
        <v>0</v>
      </c>
      <c r="P384" s="333">
        <v>0</v>
      </c>
      <c r="Q384" s="333">
        <v>0</v>
      </c>
      <c r="R384" s="333">
        <v>0.03</v>
      </c>
      <c r="S384" s="333">
        <v>0.02</v>
      </c>
      <c r="T384" s="333">
        <v>0</v>
      </c>
      <c r="U384" s="333">
        <v>0.5</v>
      </c>
      <c r="V384" s="334">
        <v>0</v>
      </c>
    </row>
    <row r="385" spans="1:22" ht="13.5" customHeight="1" x14ac:dyDescent="0.4">
      <c r="A385" s="331"/>
      <c r="B385" s="332"/>
      <c r="C385" s="333" t="s">
        <v>195</v>
      </c>
      <c r="D385" s="333">
        <v>62</v>
      </c>
      <c r="E385" s="333">
        <v>4.5</v>
      </c>
      <c r="F385" s="333">
        <v>3</v>
      </c>
      <c r="G385" s="333">
        <v>4.4000000000000004</v>
      </c>
      <c r="H385" s="333">
        <v>122</v>
      </c>
      <c r="I385" s="333">
        <v>146</v>
      </c>
      <c r="J385" s="333">
        <v>25</v>
      </c>
      <c r="K385" s="333">
        <v>15</v>
      </c>
      <c r="L385" s="333">
        <v>58</v>
      </c>
      <c r="M385" s="333">
        <v>0.5</v>
      </c>
      <c r="N385" s="333">
        <v>133</v>
      </c>
      <c r="O385" s="333">
        <v>0</v>
      </c>
      <c r="P385" s="333">
        <v>0.4</v>
      </c>
      <c r="Q385" s="333">
        <v>1</v>
      </c>
      <c r="R385" s="333">
        <v>0.09</v>
      </c>
      <c r="S385" s="333">
        <v>0.04</v>
      </c>
      <c r="T385" s="333">
        <v>3</v>
      </c>
      <c r="U385" s="333">
        <v>1.7</v>
      </c>
      <c r="V385" s="334">
        <v>0.3</v>
      </c>
    </row>
    <row r="386" spans="1:22" ht="13.5" customHeight="1" x14ac:dyDescent="0.4">
      <c r="A386" s="331"/>
      <c r="B386" s="332"/>
      <c r="C386" s="333" t="s">
        <v>196</v>
      </c>
      <c r="D386" s="333">
        <v>60</v>
      </c>
      <c r="E386" s="333">
        <v>2.2000000000000002</v>
      </c>
      <c r="F386" s="333">
        <v>3.2</v>
      </c>
      <c r="G386" s="333">
        <v>5.5</v>
      </c>
      <c r="H386" s="333">
        <v>252</v>
      </c>
      <c r="I386" s="333">
        <v>0</v>
      </c>
      <c r="J386" s="333">
        <v>0</v>
      </c>
      <c r="K386" s="333">
        <v>0</v>
      </c>
      <c r="L386" s="333">
        <v>0</v>
      </c>
      <c r="M386" s="333">
        <v>0</v>
      </c>
      <c r="N386" s="333">
        <v>0</v>
      </c>
      <c r="O386" s="333">
        <v>0</v>
      </c>
      <c r="P386" s="333">
        <v>0</v>
      </c>
      <c r="Q386" s="333">
        <v>0</v>
      </c>
      <c r="R386" s="333">
        <v>0</v>
      </c>
      <c r="S386" s="333">
        <v>0</v>
      </c>
      <c r="T386" s="333">
        <v>0</v>
      </c>
      <c r="U386" s="333">
        <v>0</v>
      </c>
      <c r="V386" s="334">
        <v>0.6</v>
      </c>
    </row>
    <row r="387" spans="1:22" ht="13.5" customHeight="1" x14ac:dyDescent="0.4">
      <c r="A387" s="331"/>
      <c r="B387" s="332"/>
      <c r="C387" s="333" t="s">
        <v>197</v>
      </c>
      <c r="D387" s="333">
        <v>35</v>
      </c>
      <c r="E387" s="333">
        <v>1</v>
      </c>
      <c r="F387" s="333">
        <v>2.1</v>
      </c>
      <c r="G387" s="333">
        <v>3.4</v>
      </c>
      <c r="H387" s="333">
        <v>134</v>
      </c>
      <c r="I387" s="333">
        <v>75</v>
      </c>
      <c r="J387" s="333">
        <v>13</v>
      </c>
      <c r="K387" s="333">
        <v>5</v>
      </c>
      <c r="L387" s="333">
        <v>13</v>
      </c>
      <c r="M387" s="333">
        <v>0.1</v>
      </c>
      <c r="N387" s="333">
        <v>3</v>
      </c>
      <c r="O387" s="333">
        <v>0</v>
      </c>
      <c r="P387" s="333">
        <v>0.3</v>
      </c>
      <c r="Q387" s="333">
        <v>20</v>
      </c>
      <c r="R387" s="333">
        <v>0.02</v>
      </c>
      <c r="S387" s="333">
        <v>0.01</v>
      </c>
      <c r="T387" s="333">
        <v>13</v>
      </c>
      <c r="U387" s="333">
        <v>0.8</v>
      </c>
      <c r="V387" s="334">
        <v>0.3</v>
      </c>
    </row>
    <row r="388" spans="1:22" ht="13.5" customHeight="1" x14ac:dyDescent="0.4">
      <c r="A388" s="331"/>
      <c r="B388" s="332"/>
      <c r="C388" s="333" t="s">
        <v>198</v>
      </c>
      <c r="D388" s="333">
        <v>12</v>
      </c>
      <c r="E388" s="333">
        <v>0.3</v>
      </c>
      <c r="F388" s="333">
        <v>0</v>
      </c>
      <c r="G388" s="333">
        <v>2.8</v>
      </c>
      <c r="H388" s="333">
        <v>48</v>
      </c>
      <c r="I388" s="333">
        <v>45</v>
      </c>
      <c r="J388" s="333">
        <v>3</v>
      </c>
      <c r="K388" s="333">
        <v>3</v>
      </c>
      <c r="L388" s="333">
        <v>7</v>
      </c>
      <c r="M388" s="333">
        <v>0.1</v>
      </c>
      <c r="N388" s="333">
        <v>0</v>
      </c>
      <c r="O388" s="333">
        <v>0</v>
      </c>
      <c r="P388" s="333">
        <v>0.1</v>
      </c>
      <c r="Q388" s="333">
        <v>0</v>
      </c>
      <c r="R388" s="333">
        <v>0.01</v>
      </c>
      <c r="S388" s="333">
        <v>0</v>
      </c>
      <c r="T388" s="333">
        <v>1</v>
      </c>
      <c r="U388" s="333">
        <v>0.3</v>
      </c>
      <c r="V388" s="334">
        <v>0.1</v>
      </c>
    </row>
    <row r="389" spans="1:22" ht="13.5" customHeight="1" x14ac:dyDescent="0.4">
      <c r="A389" s="331"/>
      <c r="B389" s="332" t="s">
        <v>916</v>
      </c>
      <c r="C389" s="333"/>
      <c r="D389" s="333">
        <f t="shared" ref="D389:V389" si="107">SUM(D384:D388)</f>
        <v>455</v>
      </c>
      <c r="E389" s="333">
        <f t="shared" si="107"/>
        <v>12.3</v>
      </c>
      <c r="F389" s="333">
        <f t="shared" si="107"/>
        <v>8.8000000000000007</v>
      </c>
      <c r="G389" s="333">
        <f t="shared" si="107"/>
        <v>79.2</v>
      </c>
      <c r="H389" s="333">
        <f t="shared" si="107"/>
        <v>558</v>
      </c>
      <c r="I389" s="333">
        <f t="shared" si="107"/>
        <v>315</v>
      </c>
      <c r="J389" s="333">
        <f t="shared" si="107"/>
        <v>46</v>
      </c>
      <c r="K389" s="333">
        <f t="shared" si="107"/>
        <v>35</v>
      </c>
      <c r="L389" s="333">
        <f t="shared" si="107"/>
        <v>136</v>
      </c>
      <c r="M389" s="333">
        <f t="shared" si="107"/>
        <v>0.89999999999999991</v>
      </c>
      <c r="N389" s="333">
        <f t="shared" si="107"/>
        <v>136</v>
      </c>
      <c r="O389" s="333">
        <f t="shared" si="107"/>
        <v>0</v>
      </c>
      <c r="P389" s="333">
        <f t="shared" si="107"/>
        <v>0.79999999999999993</v>
      </c>
      <c r="Q389" s="333">
        <f t="shared" si="107"/>
        <v>21</v>
      </c>
      <c r="R389" s="333">
        <f t="shared" si="107"/>
        <v>0.15</v>
      </c>
      <c r="S389" s="333">
        <f t="shared" si="107"/>
        <v>6.9999999999999993E-2</v>
      </c>
      <c r="T389" s="333">
        <f t="shared" si="107"/>
        <v>17</v>
      </c>
      <c r="U389" s="333">
        <f t="shared" si="107"/>
        <v>3.3</v>
      </c>
      <c r="V389" s="334">
        <f t="shared" si="107"/>
        <v>1.3</v>
      </c>
    </row>
    <row r="390" spans="1:22" ht="13.5" customHeight="1" x14ac:dyDescent="0.4">
      <c r="A390" s="331"/>
      <c r="B390" s="332" t="s">
        <v>918</v>
      </c>
      <c r="C390" s="333" t="s">
        <v>320</v>
      </c>
      <c r="D390" s="333">
        <v>46</v>
      </c>
      <c r="E390" s="333">
        <v>2</v>
      </c>
      <c r="F390" s="333">
        <v>0.4</v>
      </c>
      <c r="G390" s="333">
        <v>8.1999999999999993</v>
      </c>
      <c r="H390" s="333">
        <v>225</v>
      </c>
      <c r="I390" s="333">
        <v>10</v>
      </c>
      <c r="J390" s="333">
        <v>2</v>
      </c>
      <c r="K390" s="333">
        <v>6</v>
      </c>
      <c r="L390" s="333">
        <v>15</v>
      </c>
      <c r="M390" s="333">
        <v>0.2</v>
      </c>
      <c r="N390" s="333">
        <v>0</v>
      </c>
      <c r="O390" s="333">
        <v>0</v>
      </c>
      <c r="P390" s="333">
        <v>0</v>
      </c>
      <c r="Q390" s="333">
        <v>0</v>
      </c>
      <c r="R390" s="333">
        <v>0.02</v>
      </c>
      <c r="S390" s="333">
        <v>0.01</v>
      </c>
      <c r="T390" s="333">
        <v>0</v>
      </c>
      <c r="U390" s="333">
        <v>0.5</v>
      </c>
      <c r="V390" s="334">
        <v>0.6</v>
      </c>
    </row>
    <row r="391" spans="1:22" ht="13.5" customHeight="1" x14ac:dyDescent="0.4">
      <c r="A391" s="331"/>
      <c r="B391" s="332" t="s">
        <v>916</v>
      </c>
      <c r="C391" s="333"/>
      <c r="D391" s="333">
        <f t="shared" ref="D391:V391" si="108">D389+D390</f>
        <v>501</v>
      </c>
      <c r="E391" s="333">
        <f t="shared" si="108"/>
        <v>14.3</v>
      </c>
      <c r="F391" s="333">
        <f t="shared" si="108"/>
        <v>9.2000000000000011</v>
      </c>
      <c r="G391" s="333">
        <f t="shared" si="108"/>
        <v>87.4</v>
      </c>
      <c r="H391" s="333">
        <f t="shared" si="108"/>
        <v>783</v>
      </c>
      <c r="I391" s="333">
        <f t="shared" si="108"/>
        <v>325</v>
      </c>
      <c r="J391" s="333">
        <f t="shared" si="108"/>
        <v>48</v>
      </c>
      <c r="K391" s="333">
        <f t="shared" si="108"/>
        <v>41</v>
      </c>
      <c r="L391" s="333">
        <f t="shared" si="108"/>
        <v>151</v>
      </c>
      <c r="M391" s="333">
        <f t="shared" si="108"/>
        <v>1.0999999999999999</v>
      </c>
      <c r="N391" s="333">
        <f t="shared" si="108"/>
        <v>136</v>
      </c>
      <c r="O391" s="333">
        <f t="shared" si="108"/>
        <v>0</v>
      </c>
      <c r="P391" s="333">
        <f t="shared" si="108"/>
        <v>0.79999999999999993</v>
      </c>
      <c r="Q391" s="333">
        <f t="shared" si="108"/>
        <v>21</v>
      </c>
      <c r="R391" s="333">
        <f t="shared" si="108"/>
        <v>0.16999999999999998</v>
      </c>
      <c r="S391" s="333">
        <f t="shared" si="108"/>
        <v>7.9999999999999988E-2</v>
      </c>
      <c r="T391" s="333">
        <f t="shared" si="108"/>
        <v>17</v>
      </c>
      <c r="U391" s="333">
        <f t="shared" si="108"/>
        <v>3.8</v>
      </c>
      <c r="V391" s="334">
        <f t="shared" si="108"/>
        <v>1.9</v>
      </c>
    </row>
    <row r="392" spans="1:22" ht="13.5" customHeight="1" x14ac:dyDescent="0.4">
      <c r="A392" s="331" t="s">
        <v>919</v>
      </c>
      <c r="B392" s="332"/>
      <c r="C392" s="333"/>
      <c r="D392" s="333">
        <f t="shared" ref="D392:V392" si="109">D383+D391</f>
        <v>1020</v>
      </c>
      <c r="E392" s="333">
        <f t="shared" si="109"/>
        <v>28.700000000000003</v>
      </c>
      <c r="F392" s="333">
        <f t="shared" si="109"/>
        <v>21.299999999999997</v>
      </c>
      <c r="G392" s="333">
        <f t="shared" si="109"/>
        <v>173.9</v>
      </c>
      <c r="H392" s="333">
        <f t="shared" si="109"/>
        <v>1692</v>
      </c>
      <c r="I392" s="333">
        <f t="shared" si="109"/>
        <v>871</v>
      </c>
      <c r="J392" s="333">
        <f t="shared" si="109"/>
        <v>128</v>
      </c>
      <c r="K392" s="333">
        <f t="shared" si="109"/>
        <v>89</v>
      </c>
      <c r="L392" s="333">
        <f t="shared" si="109"/>
        <v>314</v>
      </c>
      <c r="M392" s="333">
        <f t="shared" si="109"/>
        <v>2.2999999999999998</v>
      </c>
      <c r="N392" s="333">
        <f t="shared" si="109"/>
        <v>459</v>
      </c>
      <c r="O392" s="333">
        <f t="shared" si="109"/>
        <v>0.2</v>
      </c>
      <c r="P392" s="333">
        <f t="shared" si="109"/>
        <v>1.4</v>
      </c>
      <c r="Q392" s="333">
        <f t="shared" si="109"/>
        <v>38</v>
      </c>
      <c r="R392" s="333">
        <f t="shared" si="109"/>
        <v>0.64000000000000012</v>
      </c>
      <c r="S392" s="333">
        <f t="shared" si="109"/>
        <v>0.19999999999999998</v>
      </c>
      <c r="T392" s="333">
        <f t="shared" si="109"/>
        <v>56</v>
      </c>
      <c r="U392" s="333">
        <f t="shared" si="109"/>
        <v>8.1999999999999993</v>
      </c>
      <c r="V392" s="334">
        <f t="shared" si="109"/>
        <v>4.1999999999999993</v>
      </c>
    </row>
    <row r="393" spans="1:22" ht="13.5" customHeight="1" x14ac:dyDescent="0.4">
      <c r="A393" s="335">
        <v>45314</v>
      </c>
      <c r="B393" s="332" t="s">
        <v>848</v>
      </c>
      <c r="C393" s="333" t="s">
        <v>915</v>
      </c>
      <c r="D393" s="333">
        <v>286</v>
      </c>
      <c r="E393" s="333">
        <v>4.3</v>
      </c>
      <c r="F393" s="333">
        <v>0.5</v>
      </c>
      <c r="G393" s="333">
        <v>63.1</v>
      </c>
      <c r="H393" s="333">
        <v>2</v>
      </c>
      <c r="I393" s="333">
        <v>49</v>
      </c>
      <c r="J393" s="333">
        <v>5</v>
      </c>
      <c r="K393" s="333">
        <v>12</v>
      </c>
      <c r="L393" s="333">
        <v>58</v>
      </c>
      <c r="M393" s="333">
        <v>0.2</v>
      </c>
      <c r="N393" s="333">
        <v>0</v>
      </c>
      <c r="O393" s="333">
        <v>0</v>
      </c>
      <c r="P393" s="333">
        <v>0</v>
      </c>
      <c r="Q393" s="333">
        <v>0</v>
      </c>
      <c r="R393" s="333">
        <v>0.03</v>
      </c>
      <c r="S393" s="333">
        <v>0.02</v>
      </c>
      <c r="T393" s="333">
        <v>0</v>
      </c>
      <c r="U393" s="333">
        <v>0.5</v>
      </c>
      <c r="V393" s="334">
        <v>0</v>
      </c>
    </row>
    <row r="394" spans="1:22" ht="13.5" customHeight="1" x14ac:dyDescent="0.4">
      <c r="A394" s="331"/>
      <c r="B394" s="332"/>
      <c r="C394" s="333" t="s">
        <v>199</v>
      </c>
      <c r="D394" s="333">
        <v>148</v>
      </c>
      <c r="E394" s="333">
        <v>3.9</v>
      </c>
      <c r="F394" s="333">
        <v>8.8000000000000007</v>
      </c>
      <c r="G394" s="333">
        <v>12.7</v>
      </c>
      <c r="H394" s="333">
        <v>297</v>
      </c>
      <c r="I394" s="333">
        <v>97</v>
      </c>
      <c r="J394" s="333">
        <v>31</v>
      </c>
      <c r="K394" s="333">
        <v>13</v>
      </c>
      <c r="L394" s="333">
        <v>50</v>
      </c>
      <c r="M394" s="333">
        <v>0.4</v>
      </c>
      <c r="N394" s="333">
        <v>3</v>
      </c>
      <c r="O394" s="333">
        <v>0</v>
      </c>
      <c r="P394" s="333">
        <v>1.2</v>
      </c>
      <c r="Q394" s="333">
        <v>13</v>
      </c>
      <c r="R394" s="333">
        <v>0.04</v>
      </c>
      <c r="S394" s="333">
        <v>0.03</v>
      </c>
      <c r="T394" s="333">
        <v>1</v>
      </c>
      <c r="U394" s="333">
        <v>0.8</v>
      </c>
      <c r="V394" s="334">
        <v>0.8</v>
      </c>
    </row>
    <row r="395" spans="1:22" ht="13.5" customHeight="1" x14ac:dyDescent="0.4">
      <c r="A395" s="331"/>
      <c r="B395" s="332"/>
      <c r="C395" s="333" t="s">
        <v>200</v>
      </c>
      <c r="D395" s="333">
        <v>24</v>
      </c>
      <c r="E395" s="333">
        <v>0.2</v>
      </c>
      <c r="F395" s="333">
        <v>2</v>
      </c>
      <c r="G395" s="333">
        <v>1.4</v>
      </c>
      <c r="H395" s="333">
        <v>62</v>
      </c>
      <c r="I395" s="333">
        <v>0</v>
      </c>
      <c r="J395" s="333">
        <v>0</v>
      </c>
      <c r="K395" s="333">
        <v>0</v>
      </c>
      <c r="L395" s="333">
        <v>0</v>
      </c>
      <c r="M395" s="333">
        <v>0</v>
      </c>
      <c r="N395" s="333">
        <v>0</v>
      </c>
      <c r="O395" s="333">
        <v>0</v>
      </c>
      <c r="P395" s="333">
        <v>0</v>
      </c>
      <c r="Q395" s="333">
        <v>0</v>
      </c>
      <c r="R395" s="333">
        <v>0</v>
      </c>
      <c r="S395" s="333">
        <v>0</v>
      </c>
      <c r="T395" s="333">
        <v>0</v>
      </c>
      <c r="U395" s="333">
        <v>0.4</v>
      </c>
      <c r="V395" s="334">
        <v>0.2</v>
      </c>
    </row>
    <row r="396" spans="1:22" ht="13.5" customHeight="1" x14ac:dyDescent="0.4">
      <c r="A396" s="331"/>
      <c r="B396" s="332"/>
      <c r="C396" s="333" t="s">
        <v>201</v>
      </c>
      <c r="D396" s="333">
        <v>12</v>
      </c>
      <c r="E396" s="333">
        <v>0.6</v>
      </c>
      <c r="F396" s="333">
        <v>0.4</v>
      </c>
      <c r="G396" s="333">
        <v>1.6</v>
      </c>
      <c r="H396" s="333">
        <v>7</v>
      </c>
      <c r="I396" s="333">
        <v>55</v>
      </c>
      <c r="J396" s="333">
        <v>10</v>
      </c>
      <c r="K396" s="333">
        <v>3</v>
      </c>
      <c r="L396" s="333">
        <v>12</v>
      </c>
      <c r="M396" s="333">
        <v>0.1</v>
      </c>
      <c r="N396" s="333">
        <v>100</v>
      </c>
      <c r="O396" s="333">
        <v>0.1</v>
      </c>
      <c r="P396" s="333">
        <v>0.1</v>
      </c>
      <c r="Q396" s="333">
        <v>13</v>
      </c>
      <c r="R396" s="333">
        <v>0.01</v>
      </c>
      <c r="S396" s="333">
        <v>0.02</v>
      </c>
      <c r="T396" s="333">
        <v>7</v>
      </c>
      <c r="U396" s="333">
        <v>0.5</v>
      </c>
      <c r="V396" s="334">
        <v>0</v>
      </c>
    </row>
    <row r="397" spans="1:22" ht="13.5" customHeight="1" x14ac:dyDescent="0.4">
      <c r="A397" s="331"/>
      <c r="B397" s="332"/>
      <c r="C397" s="333" t="s">
        <v>202</v>
      </c>
      <c r="D397" s="333">
        <v>30</v>
      </c>
      <c r="E397" s="333">
        <v>0.9</v>
      </c>
      <c r="F397" s="333">
        <v>0.4</v>
      </c>
      <c r="G397" s="333">
        <v>6.3</v>
      </c>
      <c r="H397" s="333">
        <v>107</v>
      </c>
      <c r="I397" s="333">
        <v>117</v>
      </c>
      <c r="J397" s="333">
        <v>9</v>
      </c>
      <c r="K397" s="333">
        <v>5</v>
      </c>
      <c r="L397" s="333">
        <v>19</v>
      </c>
      <c r="M397" s="333">
        <v>0.2</v>
      </c>
      <c r="N397" s="333">
        <v>99</v>
      </c>
      <c r="O397" s="333">
        <v>0</v>
      </c>
      <c r="P397" s="333">
        <v>0</v>
      </c>
      <c r="Q397" s="333">
        <v>0</v>
      </c>
      <c r="R397" s="333">
        <v>0.04</v>
      </c>
      <c r="S397" s="333">
        <v>0.04</v>
      </c>
      <c r="T397" s="333">
        <v>6</v>
      </c>
      <c r="U397" s="333">
        <v>1</v>
      </c>
      <c r="V397" s="334">
        <v>0.3</v>
      </c>
    </row>
    <row r="398" spans="1:22" ht="13.5" customHeight="1" x14ac:dyDescent="0.4">
      <c r="A398" s="331"/>
      <c r="B398" s="332"/>
      <c r="C398" s="333" t="s">
        <v>203</v>
      </c>
      <c r="D398" s="333">
        <v>8</v>
      </c>
      <c r="E398" s="333">
        <v>0.3</v>
      </c>
      <c r="F398" s="333">
        <v>0</v>
      </c>
      <c r="G398" s="333">
        <v>1.8</v>
      </c>
      <c r="H398" s="333">
        <v>62</v>
      </c>
      <c r="I398" s="333">
        <v>62</v>
      </c>
      <c r="J398" s="333">
        <v>12</v>
      </c>
      <c r="K398" s="333">
        <v>2</v>
      </c>
      <c r="L398" s="333">
        <v>8</v>
      </c>
      <c r="M398" s="333">
        <v>0.2</v>
      </c>
      <c r="N398" s="333">
        <v>31</v>
      </c>
      <c r="O398" s="333">
        <v>0</v>
      </c>
      <c r="P398" s="333">
        <v>0.1</v>
      </c>
      <c r="Q398" s="333">
        <v>13</v>
      </c>
      <c r="R398" s="333">
        <v>0.01</v>
      </c>
      <c r="S398" s="333">
        <v>0.01</v>
      </c>
      <c r="T398" s="333">
        <v>6</v>
      </c>
      <c r="U398" s="333">
        <v>0.3</v>
      </c>
      <c r="V398" s="334">
        <v>0.2</v>
      </c>
    </row>
    <row r="399" spans="1:22" ht="13.5" customHeight="1" x14ac:dyDescent="0.4">
      <c r="A399" s="331"/>
      <c r="B399" s="332" t="s">
        <v>916</v>
      </c>
      <c r="C399" s="333"/>
      <c r="D399" s="333">
        <f t="shared" ref="D399:V399" si="110">SUM(D393:D398)</f>
        <v>508</v>
      </c>
      <c r="E399" s="333">
        <f t="shared" si="110"/>
        <v>10.199999999999999</v>
      </c>
      <c r="F399" s="333">
        <f t="shared" si="110"/>
        <v>12.100000000000001</v>
      </c>
      <c r="G399" s="333">
        <f t="shared" si="110"/>
        <v>86.899999999999991</v>
      </c>
      <c r="H399" s="333">
        <f t="shared" si="110"/>
        <v>537</v>
      </c>
      <c r="I399" s="333">
        <f t="shared" si="110"/>
        <v>380</v>
      </c>
      <c r="J399" s="333">
        <f t="shared" si="110"/>
        <v>67</v>
      </c>
      <c r="K399" s="333">
        <f t="shared" si="110"/>
        <v>35</v>
      </c>
      <c r="L399" s="333">
        <f t="shared" si="110"/>
        <v>147</v>
      </c>
      <c r="M399" s="333">
        <f t="shared" si="110"/>
        <v>1.1000000000000001</v>
      </c>
      <c r="N399" s="333">
        <f t="shared" si="110"/>
        <v>233</v>
      </c>
      <c r="O399" s="333">
        <f t="shared" si="110"/>
        <v>0.1</v>
      </c>
      <c r="P399" s="333">
        <f t="shared" si="110"/>
        <v>1.4000000000000001</v>
      </c>
      <c r="Q399" s="333">
        <f t="shared" si="110"/>
        <v>39</v>
      </c>
      <c r="R399" s="333">
        <f t="shared" si="110"/>
        <v>0.13</v>
      </c>
      <c r="S399" s="333">
        <f t="shared" si="110"/>
        <v>0.12000000000000001</v>
      </c>
      <c r="T399" s="333">
        <f t="shared" si="110"/>
        <v>20</v>
      </c>
      <c r="U399" s="333">
        <f t="shared" si="110"/>
        <v>3.5</v>
      </c>
      <c r="V399" s="334">
        <f t="shared" si="110"/>
        <v>1.5</v>
      </c>
    </row>
    <row r="400" spans="1:22" ht="13.5" customHeight="1" x14ac:dyDescent="0.4">
      <c r="A400" s="331"/>
      <c r="B400" s="332" t="s">
        <v>917</v>
      </c>
      <c r="C400" s="333" t="s">
        <v>321</v>
      </c>
      <c r="D400" s="333">
        <v>51</v>
      </c>
      <c r="E400" s="333">
        <v>1.8</v>
      </c>
      <c r="F400" s="333">
        <v>4</v>
      </c>
      <c r="G400" s="333">
        <v>2.4</v>
      </c>
      <c r="H400" s="333">
        <v>119</v>
      </c>
      <c r="I400" s="333">
        <v>44</v>
      </c>
      <c r="J400" s="333">
        <v>10</v>
      </c>
      <c r="K400" s="333">
        <v>7</v>
      </c>
      <c r="L400" s="333">
        <v>19</v>
      </c>
      <c r="M400" s="333">
        <v>0.2</v>
      </c>
      <c r="N400" s="333">
        <v>17</v>
      </c>
      <c r="O400" s="333">
        <v>0.2</v>
      </c>
      <c r="P400" s="333">
        <v>0.4</v>
      </c>
      <c r="Q400" s="333">
        <v>9</v>
      </c>
      <c r="R400" s="333">
        <v>0.02</v>
      </c>
      <c r="S400" s="333">
        <v>0.01</v>
      </c>
      <c r="T400" s="333">
        <v>1</v>
      </c>
      <c r="U400" s="333">
        <v>0.4</v>
      </c>
      <c r="V400" s="334">
        <v>0.3</v>
      </c>
    </row>
    <row r="401" spans="1:22" ht="13.5" customHeight="1" x14ac:dyDescent="0.4">
      <c r="A401" s="331"/>
      <c r="B401" s="332" t="s">
        <v>916</v>
      </c>
      <c r="C401" s="333"/>
      <c r="D401" s="333">
        <f t="shared" ref="D401:V401" si="111">D399+D400</f>
        <v>559</v>
      </c>
      <c r="E401" s="333">
        <f t="shared" si="111"/>
        <v>12</v>
      </c>
      <c r="F401" s="333">
        <f t="shared" si="111"/>
        <v>16.100000000000001</v>
      </c>
      <c r="G401" s="333">
        <f t="shared" si="111"/>
        <v>89.3</v>
      </c>
      <c r="H401" s="333">
        <f t="shared" si="111"/>
        <v>656</v>
      </c>
      <c r="I401" s="333">
        <f t="shared" si="111"/>
        <v>424</v>
      </c>
      <c r="J401" s="333">
        <f t="shared" si="111"/>
        <v>77</v>
      </c>
      <c r="K401" s="333">
        <f t="shared" si="111"/>
        <v>42</v>
      </c>
      <c r="L401" s="333">
        <f t="shared" si="111"/>
        <v>166</v>
      </c>
      <c r="M401" s="333">
        <f t="shared" si="111"/>
        <v>1.3</v>
      </c>
      <c r="N401" s="333">
        <f t="shared" si="111"/>
        <v>250</v>
      </c>
      <c r="O401" s="333">
        <f t="shared" si="111"/>
        <v>0.30000000000000004</v>
      </c>
      <c r="P401" s="333">
        <f t="shared" si="111"/>
        <v>1.8000000000000003</v>
      </c>
      <c r="Q401" s="333">
        <f t="shared" si="111"/>
        <v>48</v>
      </c>
      <c r="R401" s="333">
        <f t="shared" si="111"/>
        <v>0.15</v>
      </c>
      <c r="S401" s="333">
        <f t="shared" si="111"/>
        <v>0.13</v>
      </c>
      <c r="T401" s="333">
        <f t="shared" si="111"/>
        <v>21</v>
      </c>
      <c r="U401" s="333">
        <f t="shared" si="111"/>
        <v>3.9</v>
      </c>
      <c r="V401" s="334">
        <f t="shared" si="111"/>
        <v>1.8</v>
      </c>
    </row>
    <row r="402" spans="1:22" ht="13.5" customHeight="1" x14ac:dyDescent="0.4">
      <c r="A402" s="331"/>
      <c r="B402" s="332" t="s">
        <v>858</v>
      </c>
      <c r="C402" s="333" t="s">
        <v>915</v>
      </c>
      <c r="D402" s="333">
        <v>286</v>
      </c>
      <c r="E402" s="333">
        <v>4.3</v>
      </c>
      <c r="F402" s="333">
        <v>0.5</v>
      </c>
      <c r="G402" s="333">
        <v>63.1</v>
      </c>
      <c r="H402" s="333">
        <v>2</v>
      </c>
      <c r="I402" s="333">
        <v>49</v>
      </c>
      <c r="J402" s="333">
        <v>5</v>
      </c>
      <c r="K402" s="333">
        <v>12</v>
      </c>
      <c r="L402" s="333">
        <v>58</v>
      </c>
      <c r="M402" s="333">
        <v>0.2</v>
      </c>
      <c r="N402" s="333">
        <v>0</v>
      </c>
      <c r="O402" s="333">
        <v>0</v>
      </c>
      <c r="P402" s="333">
        <v>0</v>
      </c>
      <c r="Q402" s="333">
        <v>0</v>
      </c>
      <c r="R402" s="333">
        <v>0.03</v>
      </c>
      <c r="S402" s="333">
        <v>0.02</v>
      </c>
      <c r="T402" s="333">
        <v>0</v>
      </c>
      <c r="U402" s="333">
        <v>0.5</v>
      </c>
      <c r="V402" s="334">
        <v>0</v>
      </c>
    </row>
    <row r="403" spans="1:22" ht="13.5" customHeight="1" x14ac:dyDescent="0.4">
      <c r="A403" s="331"/>
      <c r="B403" s="332"/>
      <c r="C403" s="333" t="s">
        <v>204</v>
      </c>
      <c r="D403" s="333">
        <v>54</v>
      </c>
      <c r="E403" s="333">
        <v>8.3000000000000007</v>
      </c>
      <c r="F403" s="333">
        <v>1.6</v>
      </c>
      <c r="G403" s="333">
        <v>1</v>
      </c>
      <c r="H403" s="333">
        <v>97</v>
      </c>
      <c r="I403" s="333">
        <v>145</v>
      </c>
      <c r="J403" s="333">
        <v>11</v>
      </c>
      <c r="K403" s="333">
        <v>14</v>
      </c>
      <c r="L403" s="333">
        <v>83</v>
      </c>
      <c r="M403" s="333">
        <v>0.1</v>
      </c>
      <c r="N403" s="333">
        <v>10</v>
      </c>
      <c r="O403" s="333">
        <v>1.5</v>
      </c>
      <c r="P403" s="333">
        <v>0.5</v>
      </c>
      <c r="Q403" s="333">
        <v>0</v>
      </c>
      <c r="R403" s="333">
        <v>0.02</v>
      </c>
      <c r="S403" s="333">
        <v>0.03</v>
      </c>
      <c r="T403" s="333">
        <v>0</v>
      </c>
      <c r="U403" s="333">
        <v>0</v>
      </c>
      <c r="V403" s="334">
        <v>0.2</v>
      </c>
    </row>
    <row r="404" spans="1:22" ht="13.5" customHeight="1" x14ac:dyDescent="0.4">
      <c r="A404" s="331"/>
      <c r="B404" s="332"/>
      <c r="C404" s="333" t="s">
        <v>205</v>
      </c>
      <c r="D404" s="333">
        <v>6</v>
      </c>
      <c r="E404" s="333">
        <v>0.5</v>
      </c>
      <c r="F404" s="333">
        <v>0</v>
      </c>
      <c r="G404" s="333">
        <v>0.9</v>
      </c>
      <c r="H404" s="333">
        <v>49</v>
      </c>
      <c r="I404" s="333">
        <v>30</v>
      </c>
      <c r="J404" s="333">
        <v>17</v>
      </c>
      <c r="K404" s="333">
        <v>2</v>
      </c>
      <c r="L404" s="333">
        <v>6</v>
      </c>
      <c r="M404" s="333">
        <v>0.1</v>
      </c>
      <c r="N404" s="333">
        <v>15</v>
      </c>
      <c r="O404" s="333">
        <v>0</v>
      </c>
      <c r="P404" s="333">
        <v>0.2</v>
      </c>
      <c r="Q404" s="333">
        <v>29</v>
      </c>
      <c r="R404" s="333">
        <v>0</v>
      </c>
      <c r="S404" s="333">
        <v>0.01</v>
      </c>
      <c r="T404" s="333">
        <v>3</v>
      </c>
      <c r="U404" s="333">
        <v>0.3</v>
      </c>
      <c r="V404" s="334">
        <v>0.1</v>
      </c>
    </row>
    <row r="405" spans="1:22" ht="13.5" customHeight="1" x14ac:dyDescent="0.4">
      <c r="A405" s="331"/>
      <c r="B405" s="332"/>
      <c r="C405" s="333" t="s">
        <v>206</v>
      </c>
      <c r="D405" s="333">
        <v>92</v>
      </c>
      <c r="E405" s="333">
        <v>1.6</v>
      </c>
      <c r="F405" s="333">
        <v>6.6</v>
      </c>
      <c r="G405" s="333">
        <v>6.3</v>
      </c>
      <c r="H405" s="333">
        <v>158</v>
      </c>
      <c r="I405" s="333">
        <v>6</v>
      </c>
      <c r="J405" s="333">
        <v>2</v>
      </c>
      <c r="K405" s="333">
        <v>4</v>
      </c>
      <c r="L405" s="333">
        <v>11</v>
      </c>
      <c r="M405" s="333">
        <v>0.2</v>
      </c>
      <c r="N405" s="333">
        <v>1</v>
      </c>
      <c r="O405" s="333">
        <v>0</v>
      </c>
      <c r="P405" s="333">
        <v>0</v>
      </c>
      <c r="Q405" s="333">
        <v>0</v>
      </c>
      <c r="R405" s="333">
        <v>0.02</v>
      </c>
      <c r="S405" s="333">
        <v>0.01</v>
      </c>
      <c r="T405" s="333">
        <v>0</v>
      </c>
      <c r="U405" s="333">
        <v>0.4</v>
      </c>
      <c r="V405" s="334">
        <v>0.4</v>
      </c>
    </row>
    <row r="406" spans="1:22" ht="13.5" customHeight="1" x14ac:dyDescent="0.4">
      <c r="A406" s="331"/>
      <c r="B406" s="332"/>
      <c r="C406" s="333" t="s">
        <v>207</v>
      </c>
      <c r="D406" s="333">
        <v>53</v>
      </c>
      <c r="E406" s="333">
        <v>2</v>
      </c>
      <c r="F406" s="333">
        <v>1.1000000000000001</v>
      </c>
      <c r="G406" s="333">
        <v>8.6999999999999993</v>
      </c>
      <c r="H406" s="333">
        <v>121</v>
      </c>
      <c r="I406" s="333">
        <v>139</v>
      </c>
      <c r="J406" s="333">
        <v>11</v>
      </c>
      <c r="K406" s="333">
        <v>8</v>
      </c>
      <c r="L406" s="333">
        <v>22</v>
      </c>
      <c r="M406" s="333">
        <v>0.2</v>
      </c>
      <c r="N406" s="333">
        <v>65</v>
      </c>
      <c r="O406" s="333">
        <v>0</v>
      </c>
      <c r="P406" s="333">
        <v>0.4</v>
      </c>
      <c r="Q406" s="333">
        <v>2</v>
      </c>
      <c r="R406" s="333">
        <v>0.03</v>
      </c>
      <c r="S406" s="333">
        <v>0.02</v>
      </c>
      <c r="T406" s="333">
        <v>6</v>
      </c>
      <c r="U406" s="333">
        <v>0.7</v>
      </c>
      <c r="V406" s="334">
        <v>0.3</v>
      </c>
    </row>
    <row r="407" spans="1:22" ht="13.5" customHeight="1" x14ac:dyDescent="0.4">
      <c r="A407" s="331"/>
      <c r="B407" s="332"/>
      <c r="C407" s="333" t="s">
        <v>208</v>
      </c>
      <c r="D407" s="333">
        <v>9</v>
      </c>
      <c r="E407" s="333">
        <v>0.4</v>
      </c>
      <c r="F407" s="333">
        <v>0.3</v>
      </c>
      <c r="G407" s="333">
        <v>1.4</v>
      </c>
      <c r="H407" s="333">
        <v>62</v>
      </c>
      <c r="I407" s="333">
        <v>40</v>
      </c>
      <c r="J407" s="333">
        <v>17</v>
      </c>
      <c r="K407" s="333">
        <v>9</v>
      </c>
      <c r="L407" s="333">
        <v>11</v>
      </c>
      <c r="M407" s="333">
        <v>0.1</v>
      </c>
      <c r="N407" s="333">
        <v>8</v>
      </c>
      <c r="O407" s="333">
        <v>0</v>
      </c>
      <c r="P407" s="333">
        <v>0.2</v>
      </c>
      <c r="Q407" s="333">
        <v>9</v>
      </c>
      <c r="R407" s="333">
        <v>0.02</v>
      </c>
      <c r="S407" s="333">
        <v>0.02</v>
      </c>
      <c r="T407" s="333">
        <v>1</v>
      </c>
      <c r="U407" s="333">
        <v>0.7</v>
      </c>
      <c r="V407" s="334">
        <v>0.2</v>
      </c>
    </row>
    <row r="408" spans="1:22" ht="13.5" customHeight="1" x14ac:dyDescent="0.4">
      <c r="A408" s="331"/>
      <c r="B408" s="332" t="s">
        <v>916</v>
      </c>
      <c r="C408" s="333"/>
      <c r="D408" s="333">
        <f t="shared" ref="D408:V408" si="112">SUM(D402:D407)</f>
        <v>500</v>
      </c>
      <c r="E408" s="333">
        <f t="shared" si="112"/>
        <v>17.100000000000001</v>
      </c>
      <c r="F408" s="333">
        <f t="shared" si="112"/>
        <v>10.1</v>
      </c>
      <c r="G408" s="333">
        <f t="shared" si="112"/>
        <v>81.400000000000006</v>
      </c>
      <c r="H408" s="333">
        <f t="shared" si="112"/>
        <v>489</v>
      </c>
      <c r="I408" s="333">
        <f t="shared" si="112"/>
        <v>409</v>
      </c>
      <c r="J408" s="333">
        <f t="shared" si="112"/>
        <v>63</v>
      </c>
      <c r="K408" s="333">
        <f t="shared" si="112"/>
        <v>49</v>
      </c>
      <c r="L408" s="333">
        <f t="shared" si="112"/>
        <v>191</v>
      </c>
      <c r="M408" s="333">
        <f t="shared" si="112"/>
        <v>0.9</v>
      </c>
      <c r="N408" s="333">
        <f t="shared" si="112"/>
        <v>99</v>
      </c>
      <c r="O408" s="333">
        <f t="shared" si="112"/>
        <v>1.5</v>
      </c>
      <c r="P408" s="333">
        <f t="shared" si="112"/>
        <v>1.3</v>
      </c>
      <c r="Q408" s="333">
        <f t="shared" si="112"/>
        <v>40</v>
      </c>
      <c r="R408" s="333">
        <f t="shared" si="112"/>
        <v>0.12000000000000001</v>
      </c>
      <c r="S408" s="333">
        <f t="shared" si="112"/>
        <v>0.11000000000000001</v>
      </c>
      <c r="T408" s="333">
        <f t="shared" si="112"/>
        <v>10</v>
      </c>
      <c r="U408" s="333">
        <f t="shared" si="112"/>
        <v>2.6</v>
      </c>
      <c r="V408" s="334">
        <f t="shared" si="112"/>
        <v>1.2</v>
      </c>
    </row>
    <row r="409" spans="1:22" ht="13.5" customHeight="1" x14ac:dyDescent="0.4">
      <c r="A409" s="331"/>
      <c r="B409" s="332" t="s">
        <v>918</v>
      </c>
      <c r="C409" s="333" t="s">
        <v>322</v>
      </c>
      <c r="D409" s="333">
        <v>37</v>
      </c>
      <c r="E409" s="333">
        <v>1.6</v>
      </c>
      <c r="F409" s="333">
        <v>1.8</v>
      </c>
      <c r="G409" s="333">
        <v>3.5</v>
      </c>
      <c r="H409" s="333">
        <v>178</v>
      </c>
      <c r="I409" s="333">
        <v>0</v>
      </c>
      <c r="J409" s="333">
        <v>0</v>
      </c>
      <c r="K409" s="333">
        <v>0</v>
      </c>
      <c r="L409" s="333">
        <v>0</v>
      </c>
      <c r="M409" s="333">
        <v>0</v>
      </c>
      <c r="N409" s="333">
        <v>0</v>
      </c>
      <c r="O409" s="333">
        <v>0</v>
      </c>
      <c r="P409" s="333">
        <v>0</v>
      </c>
      <c r="Q409" s="333">
        <v>0</v>
      </c>
      <c r="R409" s="333">
        <v>0</v>
      </c>
      <c r="S409" s="333">
        <v>0</v>
      </c>
      <c r="T409" s="333">
        <v>0</v>
      </c>
      <c r="U409" s="333">
        <v>0</v>
      </c>
      <c r="V409" s="334">
        <v>0.5</v>
      </c>
    </row>
    <row r="410" spans="1:22" ht="13.5" customHeight="1" x14ac:dyDescent="0.4">
      <c r="A410" s="331"/>
      <c r="B410" s="332" t="s">
        <v>916</v>
      </c>
      <c r="C410" s="333"/>
      <c r="D410" s="333">
        <f t="shared" ref="D410:V410" si="113">D408+D409</f>
        <v>537</v>
      </c>
      <c r="E410" s="333">
        <f t="shared" si="113"/>
        <v>18.700000000000003</v>
      </c>
      <c r="F410" s="333">
        <f t="shared" si="113"/>
        <v>11.9</v>
      </c>
      <c r="G410" s="333">
        <f t="shared" si="113"/>
        <v>84.9</v>
      </c>
      <c r="H410" s="333">
        <f t="shared" si="113"/>
        <v>667</v>
      </c>
      <c r="I410" s="333">
        <f t="shared" si="113"/>
        <v>409</v>
      </c>
      <c r="J410" s="333">
        <f t="shared" si="113"/>
        <v>63</v>
      </c>
      <c r="K410" s="333">
        <f t="shared" si="113"/>
        <v>49</v>
      </c>
      <c r="L410" s="333">
        <f t="shared" si="113"/>
        <v>191</v>
      </c>
      <c r="M410" s="333">
        <f t="shared" si="113"/>
        <v>0.9</v>
      </c>
      <c r="N410" s="333">
        <f t="shared" si="113"/>
        <v>99</v>
      </c>
      <c r="O410" s="333">
        <f t="shared" si="113"/>
        <v>1.5</v>
      </c>
      <c r="P410" s="333">
        <f t="shared" si="113"/>
        <v>1.3</v>
      </c>
      <c r="Q410" s="333">
        <f t="shared" si="113"/>
        <v>40</v>
      </c>
      <c r="R410" s="333">
        <f t="shared" si="113"/>
        <v>0.12000000000000001</v>
      </c>
      <c r="S410" s="333">
        <f t="shared" si="113"/>
        <v>0.11000000000000001</v>
      </c>
      <c r="T410" s="333">
        <f t="shared" si="113"/>
        <v>10</v>
      </c>
      <c r="U410" s="333">
        <f t="shared" si="113"/>
        <v>2.6</v>
      </c>
      <c r="V410" s="334">
        <f t="shared" si="113"/>
        <v>1.7</v>
      </c>
    </row>
    <row r="411" spans="1:22" ht="13.5" customHeight="1" x14ac:dyDescent="0.4">
      <c r="A411" s="331" t="s">
        <v>919</v>
      </c>
      <c r="B411" s="332"/>
      <c r="C411" s="333"/>
      <c r="D411" s="333">
        <f t="shared" ref="D411:V411" si="114">D401+D410</f>
        <v>1096</v>
      </c>
      <c r="E411" s="333">
        <f t="shared" si="114"/>
        <v>30.700000000000003</v>
      </c>
      <c r="F411" s="333">
        <f t="shared" si="114"/>
        <v>28</v>
      </c>
      <c r="G411" s="333">
        <f t="shared" si="114"/>
        <v>174.2</v>
      </c>
      <c r="H411" s="333">
        <f t="shared" si="114"/>
        <v>1323</v>
      </c>
      <c r="I411" s="333">
        <f t="shared" si="114"/>
        <v>833</v>
      </c>
      <c r="J411" s="333">
        <f t="shared" si="114"/>
        <v>140</v>
      </c>
      <c r="K411" s="333">
        <f t="shared" si="114"/>
        <v>91</v>
      </c>
      <c r="L411" s="333">
        <f t="shared" si="114"/>
        <v>357</v>
      </c>
      <c r="M411" s="333">
        <f t="shared" si="114"/>
        <v>2.2000000000000002</v>
      </c>
      <c r="N411" s="333">
        <f t="shared" si="114"/>
        <v>349</v>
      </c>
      <c r="O411" s="333">
        <f t="shared" si="114"/>
        <v>1.8</v>
      </c>
      <c r="P411" s="333">
        <f t="shared" si="114"/>
        <v>3.1000000000000005</v>
      </c>
      <c r="Q411" s="333">
        <f t="shared" si="114"/>
        <v>88</v>
      </c>
      <c r="R411" s="333">
        <f t="shared" si="114"/>
        <v>0.27</v>
      </c>
      <c r="S411" s="333">
        <f t="shared" si="114"/>
        <v>0.24000000000000002</v>
      </c>
      <c r="T411" s="333">
        <f t="shared" si="114"/>
        <v>31</v>
      </c>
      <c r="U411" s="333">
        <f t="shared" si="114"/>
        <v>6.5</v>
      </c>
      <c r="V411" s="334">
        <f t="shared" si="114"/>
        <v>3.5</v>
      </c>
    </row>
    <row r="412" spans="1:22" ht="13.5" customHeight="1" x14ac:dyDescent="0.4">
      <c r="A412" s="335">
        <v>45315</v>
      </c>
      <c r="B412" s="332" t="s">
        <v>848</v>
      </c>
      <c r="C412" s="333" t="s">
        <v>915</v>
      </c>
      <c r="D412" s="333">
        <v>286</v>
      </c>
      <c r="E412" s="333">
        <v>4.3</v>
      </c>
      <c r="F412" s="333">
        <v>0.5</v>
      </c>
      <c r="G412" s="333">
        <v>63.1</v>
      </c>
      <c r="H412" s="333">
        <v>2</v>
      </c>
      <c r="I412" s="333">
        <v>49</v>
      </c>
      <c r="J412" s="333">
        <v>5</v>
      </c>
      <c r="K412" s="333">
        <v>12</v>
      </c>
      <c r="L412" s="333">
        <v>58</v>
      </c>
      <c r="M412" s="333">
        <v>0.2</v>
      </c>
      <c r="N412" s="333">
        <v>0</v>
      </c>
      <c r="O412" s="333">
        <v>0</v>
      </c>
      <c r="P412" s="333">
        <v>0</v>
      </c>
      <c r="Q412" s="333">
        <v>0</v>
      </c>
      <c r="R412" s="333">
        <v>0.03</v>
      </c>
      <c r="S412" s="333">
        <v>0.02</v>
      </c>
      <c r="T412" s="333">
        <v>0</v>
      </c>
      <c r="U412" s="333">
        <v>0.5</v>
      </c>
      <c r="V412" s="334">
        <v>0</v>
      </c>
    </row>
    <row r="413" spans="1:22" ht="13.5" customHeight="1" x14ac:dyDescent="0.4">
      <c r="A413" s="331"/>
      <c r="B413" s="332"/>
      <c r="C413" s="333" t="s">
        <v>209</v>
      </c>
      <c r="D413" s="333">
        <v>53</v>
      </c>
      <c r="E413" s="333">
        <v>2.9</v>
      </c>
      <c r="F413" s="333">
        <v>2.8</v>
      </c>
      <c r="G413" s="333">
        <v>3.8</v>
      </c>
      <c r="H413" s="333">
        <v>129</v>
      </c>
      <c r="I413" s="333">
        <v>34</v>
      </c>
      <c r="J413" s="333">
        <v>12</v>
      </c>
      <c r="K413" s="333">
        <v>3</v>
      </c>
      <c r="L413" s="333">
        <v>41</v>
      </c>
      <c r="M413" s="333">
        <v>0.4</v>
      </c>
      <c r="N413" s="333">
        <v>0</v>
      </c>
      <c r="O413" s="333">
        <v>0.5</v>
      </c>
      <c r="P413" s="333">
        <v>0.3</v>
      </c>
      <c r="Q413" s="333">
        <v>3</v>
      </c>
      <c r="R413" s="333">
        <v>0.02</v>
      </c>
      <c r="S413" s="333">
        <v>0.1</v>
      </c>
      <c r="T413" s="333">
        <v>0</v>
      </c>
      <c r="U413" s="333">
        <v>0.1</v>
      </c>
      <c r="V413" s="334">
        <v>0.3</v>
      </c>
    </row>
    <row r="414" spans="1:22" ht="13.5" customHeight="1" x14ac:dyDescent="0.4">
      <c r="A414" s="331"/>
      <c r="B414" s="332"/>
      <c r="C414" s="333" t="s">
        <v>210</v>
      </c>
      <c r="D414" s="333">
        <v>10</v>
      </c>
      <c r="E414" s="333">
        <v>0.5</v>
      </c>
      <c r="F414" s="333">
        <v>0.1</v>
      </c>
      <c r="G414" s="333">
        <v>1.8</v>
      </c>
      <c r="H414" s="333">
        <v>25</v>
      </c>
      <c r="I414" s="333">
        <v>20</v>
      </c>
      <c r="J414" s="333">
        <v>3</v>
      </c>
      <c r="K414" s="333">
        <v>3</v>
      </c>
      <c r="L414" s="333">
        <v>9</v>
      </c>
      <c r="M414" s="333">
        <v>0.2</v>
      </c>
      <c r="N414" s="333">
        <v>4</v>
      </c>
      <c r="O414" s="333">
        <v>0</v>
      </c>
      <c r="P414" s="333">
        <v>0</v>
      </c>
      <c r="Q414" s="333">
        <v>2</v>
      </c>
      <c r="R414" s="333">
        <v>0.08</v>
      </c>
      <c r="S414" s="333">
        <v>0.01</v>
      </c>
      <c r="T414" s="333">
        <v>7</v>
      </c>
      <c r="U414" s="333">
        <v>0.6</v>
      </c>
      <c r="V414" s="334">
        <v>0.1</v>
      </c>
    </row>
    <row r="415" spans="1:22" ht="13.5" customHeight="1" x14ac:dyDescent="0.4">
      <c r="A415" s="331"/>
      <c r="B415" s="332"/>
      <c r="C415" s="333" t="s">
        <v>211</v>
      </c>
      <c r="D415" s="333">
        <v>10</v>
      </c>
      <c r="E415" s="333">
        <v>0.5</v>
      </c>
      <c r="F415" s="333">
        <v>0.1</v>
      </c>
      <c r="G415" s="333">
        <v>1.6</v>
      </c>
      <c r="H415" s="333">
        <v>110</v>
      </c>
      <c r="I415" s="333">
        <v>66</v>
      </c>
      <c r="J415" s="333">
        <v>24</v>
      </c>
      <c r="K415" s="333">
        <v>5</v>
      </c>
      <c r="L415" s="333">
        <v>8</v>
      </c>
      <c r="M415" s="333">
        <v>0.3</v>
      </c>
      <c r="N415" s="333">
        <v>80</v>
      </c>
      <c r="O415" s="333">
        <v>0</v>
      </c>
      <c r="P415" s="333">
        <v>0.2</v>
      </c>
      <c r="Q415" s="333">
        <v>20</v>
      </c>
      <c r="R415" s="333">
        <v>0.01</v>
      </c>
      <c r="S415" s="333">
        <v>0.02</v>
      </c>
      <c r="T415" s="333">
        <v>6</v>
      </c>
      <c r="U415" s="333">
        <v>0.3</v>
      </c>
      <c r="V415" s="334">
        <v>0.3</v>
      </c>
    </row>
    <row r="416" spans="1:22" ht="13.5" customHeight="1" x14ac:dyDescent="0.4">
      <c r="A416" s="331"/>
      <c r="B416" s="332"/>
      <c r="C416" s="333" t="s">
        <v>212</v>
      </c>
      <c r="D416" s="333">
        <v>43</v>
      </c>
      <c r="E416" s="333">
        <v>2.5</v>
      </c>
      <c r="F416" s="333">
        <v>1.9</v>
      </c>
      <c r="G416" s="333">
        <v>3.5</v>
      </c>
      <c r="H416" s="333">
        <v>311</v>
      </c>
      <c r="I416" s="333">
        <v>114</v>
      </c>
      <c r="J416" s="333">
        <v>8</v>
      </c>
      <c r="K416" s="333">
        <v>8</v>
      </c>
      <c r="L416" s="333">
        <v>32</v>
      </c>
      <c r="M416" s="333">
        <v>0.2</v>
      </c>
      <c r="N416" s="333">
        <v>0</v>
      </c>
      <c r="O416" s="333">
        <v>0</v>
      </c>
      <c r="P416" s="333">
        <v>0</v>
      </c>
      <c r="Q416" s="333">
        <v>0</v>
      </c>
      <c r="R416" s="333">
        <v>0.08</v>
      </c>
      <c r="S416" s="333">
        <v>0.03</v>
      </c>
      <c r="T416" s="333">
        <v>4</v>
      </c>
      <c r="U416" s="333">
        <v>0.4</v>
      </c>
      <c r="V416" s="334">
        <v>0.8</v>
      </c>
    </row>
    <row r="417" spans="1:22" ht="13.5" customHeight="1" x14ac:dyDescent="0.4">
      <c r="A417" s="331"/>
      <c r="B417" s="332"/>
      <c r="C417" s="333" t="s">
        <v>213</v>
      </c>
      <c r="D417" s="333">
        <v>26</v>
      </c>
      <c r="E417" s="333">
        <v>0.2</v>
      </c>
      <c r="F417" s="333">
        <v>2.2000000000000002</v>
      </c>
      <c r="G417" s="333">
        <v>1.2</v>
      </c>
      <c r="H417" s="333">
        <v>62</v>
      </c>
      <c r="I417" s="333">
        <v>0</v>
      </c>
      <c r="J417" s="333">
        <v>0</v>
      </c>
      <c r="K417" s="333">
        <v>0</v>
      </c>
      <c r="L417" s="333">
        <v>0</v>
      </c>
      <c r="M417" s="333">
        <v>0</v>
      </c>
      <c r="N417" s="333">
        <v>0</v>
      </c>
      <c r="O417" s="333">
        <v>0</v>
      </c>
      <c r="P417" s="333">
        <v>0</v>
      </c>
      <c r="Q417" s="333">
        <v>0</v>
      </c>
      <c r="R417" s="333">
        <v>0</v>
      </c>
      <c r="S417" s="333">
        <v>0</v>
      </c>
      <c r="T417" s="333">
        <v>0</v>
      </c>
      <c r="U417" s="333">
        <v>0</v>
      </c>
      <c r="V417" s="334">
        <v>0.2</v>
      </c>
    </row>
    <row r="418" spans="1:22" ht="13.5" customHeight="1" x14ac:dyDescent="0.4">
      <c r="A418" s="331"/>
      <c r="B418" s="332" t="s">
        <v>916</v>
      </c>
      <c r="C418" s="333"/>
      <c r="D418" s="333">
        <f t="shared" ref="D418:V418" si="115">SUM(D412:D417)</f>
        <v>428</v>
      </c>
      <c r="E418" s="333">
        <f t="shared" si="115"/>
        <v>10.899999999999999</v>
      </c>
      <c r="F418" s="333">
        <f t="shared" si="115"/>
        <v>7.6000000000000005</v>
      </c>
      <c r="G418" s="333">
        <f t="shared" si="115"/>
        <v>75</v>
      </c>
      <c r="H418" s="333">
        <f t="shared" si="115"/>
        <v>639</v>
      </c>
      <c r="I418" s="333">
        <f t="shared" si="115"/>
        <v>283</v>
      </c>
      <c r="J418" s="333">
        <f t="shared" si="115"/>
        <v>52</v>
      </c>
      <c r="K418" s="333">
        <f t="shared" si="115"/>
        <v>31</v>
      </c>
      <c r="L418" s="333">
        <f t="shared" si="115"/>
        <v>148</v>
      </c>
      <c r="M418" s="333">
        <f t="shared" si="115"/>
        <v>1.3</v>
      </c>
      <c r="N418" s="333">
        <f t="shared" si="115"/>
        <v>84</v>
      </c>
      <c r="O418" s="333">
        <f t="shared" si="115"/>
        <v>0.5</v>
      </c>
      <c r="P418" s="333">
        <f t="shared" si="115"/>
        <v>0.5</v>
      </c>
      <c r="Q418" s="333">
        <f t="shared" si="115"/>
        <v>25</v>
      </c>
      <c r="R418" s="333">
        <f t="shared" si="115"/>
        <v>0.22000000000000003</v>
      </c>
      <c r="S418" s="333">
        <f t="shared" si="115"/>
        <v>0.18</v>
      </c>
      <c r="T418" s="333">
        <f t="shared" si="115"/>
        <v>17</v>
      </c>
      <c r="U418" s="333">
        <f t="shared" si="115"/>
        <v>1.9</v>
      </c>
      <c r="V418" s="334">
        <f t="shared" si="115"/>
        <v>1.7</v>
      </c>
    </row>
    <row r="419" spans="1:22" ht="13.5" customHeight="1" x14ac:dyDescent="0.4">
      <c r="A419" s="331"/>
      <c r="B419" s="332" t="s">
        <v>917</v>
      </c>
      <c r="C419" s="333" t="s">
        <v>323</v>
      </c>
      <c r="D419" s="333">
        <v>6</v>
      </c>
      <c r="E419" s="333">
        <v>0.3</v>
      </c>
      <c r="F419" s="333">
        <v>0</v>
      </c>
      <c r="G419" s="333">
        <v>1.6</v>
      </c>
      <c r="H419" s="333">
        <v>76</v>
      </c>
      <c r="I419" s="333">
        <v>88</v>
      </c>
      <c r="J419" s="333">
        <v>15</v>
      </c>
      <c r="K419" s="333">
        <v>5</v>
      </c>
      <c r="L419" s="333">
        <v>11</v>
      </c>
      <c r="M419" s="333">
        <v>0.1</v>
      </c>
      <c r="N419" s="333">
        <v>5</v>
      </c>
      <c r="O419" s="333">
        <v>0</v>
      </c>
      <c r="P419" s="333">
        <v>0.1</v>
      </c>
      <c r="Q419" s="333">
        <v>17</v>
      </c>
      <c r="R419" s="333">
        <v>0.01</v>
      </c>
      <c r="S419" s="333">
        <v>0.01</v>
      </c>
      <c r="T419" s="333">
        <v>5</v>
      </c>
      <c r="U419" s="333">
        <v>0.5</v>
      </c>
      <c r="V419" s="334">
        <v>0.2</v>
      </c>
    </row>
    <row r="420" spans="1:22" ht="13.5" customHeight="1" x14ac:dyDescent="0.4">
      <c r="A420" s="331"/>
      <c r="B420" s="332" t="s">
        <v>916</v>
      </c>
      <c r="C420" s="333"/>
      <c r="D420" s="333">
        <f t="shared" ref="D420:V420" si="116">D418+D419</f>
        <v>434</v>
      </c>
      <c r="E420" s="333">
        <f t="shared" si="116"/>
        <v>11.2</v>
      </c>
      <c r="F420" s="333">
        <f t="shared" si="116"/>
        <v>7.6000000000000005</v>
      </c>
      <c r="G420" s="333">
        <f t="shared" si="116"/>
        <v>76.599999999999994</v>
      </c>
      <c r="H420" s="333">
        <f t="shared" si="116"/>
        <v>715</v>
      </c>
      <c r="I420" s="333">
        <f t="shared" si="116"/>
        <v>371</v>
      </c>
      <c r="J420" s="333">
        <f t="shared" si="116"/>
        <v>67</v>
      </c>
      <c r="K420" s="333">
        <f t="shared" si="116"/>
        <v>36</v>
      </c>
      <c r="L420" s="333">
        <f t="shared" si="116"/>
        <v>159</v>
      </c>
      <c r="M420" s="333">
        <f t="shared" si="116"/>
        <v>1.4000000000000001</v>
      </c>
      <c r="N420" s="333">
        <f t="shared" si="116"/>
        <v>89</v>
      </c>
      <c r="O420" s="333">
        <f t="shared" si="116"/>
        <v>0.5</v>
      </c>
      <c r="P420" s="333">
        <f t="shared" si="116"/>
        <v>0.6</v>
      </c>
      <c r="Q420" s="333">
        <f t="shared" si="116"/>
        <v>42</v>
      </c>
      <c r="R420" s="333">
        <f t="shared" si="116"/>
        <v>0.23000000000000004</v>
      </c>
      <c r="S420" s="333">
        <f t="shared" si="116"/>
        <v>0.19</v>
      </c>
      <c r="T420" s="333">
        <f t="shared" si="116"/>
        <v>22</v>
      </c>
      <c r="U420" s="333">
        <f t="shared" si="116"/>
        <v>2.4</v>
      </c>
      <c r="V420" s="334">
        <f t="shared" si="116"/>
        <v>1.9</v>
      </c>
    </row>
    <row r="421" spans="1:22" ht="13.5" customHeight="1" x14ac:dyDescent="0.4">
      <c r="A421" s="331"/>
      <c r="B421" s="332" t="s">
        <v>858</v>
      </c>
      <c r="C421" s="333" t="s">
        <v>915</v>
      </c>
      <c r="D421" s="333">
        <v>286</v>
      </c>
      <c r="E421" s="333">
        <v>4.3</v>
      </c>
      <c r="F421" s="333">
        <v>0.5</v>
      </c>
      <c r="G421" s="333">
        <v>63.1</v>
      </c>
      <c r="H421" s="333">
        <v>2</v>
      </c>
      <c r="I421" s="333">
        <v>49</v>
      </c>
      <c r="J421" s="333">
        <v>5</v>
      </c>
      <c r="K421" s="333">
        <v>12</v>
      </c>
      <c r="L421" s="333">
        <v>58</v>
      </c>
      <c r="M421" s="333">
        <v>0.2</v>
      </c>
      <c r="N421" s="333">
        <v>0</v>
      </c>
      <c r="O421" s="333">
        <v>0</v>
      </c>
      <c r="P421" s="333">
        <v>0</v>
      </c>
      <c r="Q421" s="333">
        <v>0</v>
      </c>
      <c r="R421" s="333">
        <v>0.03</v>
      </c>
      <c r="S421" s="333">
        <v>0.02</v>
      </c>
      <c r="T421" s="333">
        <v>0</v>
      </c>
      <c r="U421" s="333">
        <v>0.5</v>
      </c>
      <c r="V421" s="334">
        <v>0</v>
      </c>
    </row>
    <row r="422" spans="1:22" ht="13.5" customHeight="1" x14ac:dyDescent="0.4">
      <c r="A422" s="331"/>
      <c r="B422" s="332"/>
      <c r="C422" s="333" t="s">
        <v>214</v>
      </c>
      <c r="D422" s="333">
        <v>83</v>
      </c>
      <c r="E422" s="333">
        <v>3.1</v>
      </c>
      <c r="F422" s="333">
        <v>5.6</v>
      </c>
      <c r="G422" s="333">
        <v>4.8</v>
      </c>
      <c r="H422" s="333">
        <v>187</v>
      </c>
      <c r="I422" s="333">
        <v>233</v>
      </c>
      <c r="J422" s="333">
        <v>15</v>
      </c>
      <c r="K422" s="333">
        <v>20</v>
      </c>
      <c r="L422" s="333">
        <v>36</v>
      </c>
      <c r="M422" s="333">
        <v>0.7</v>
      </c>
      <c r="N422" s="333">
        <v>334</v>
      </c>
      <c r="O422" s="333">
        <v>0.1</v>
      </c>
      <c r="P422" s="333">
        <v>0.7</v>
      </c>
      <c r="Q422" s="333">
        <v>67</v>
      </c>
      <c r="R422" s="333">
        <v>0.04</v>
      </c>
      <c r="S422" s="333">
        <v>7.0000000000000007E-2</v>
      </c>
      <c r="T422" s="333">
        <v>9</v>
      </c>
      <c r="U422" s="333">
        <v>1</v>
      </c>
      <c r="V422" s="334">
        <v>0.5</v>
      </c>
    </row>
    <row r="423" spans="1:22" ht="13.5" customHeight="1" x14ac:dyDescent="0.4">
      <c r="A423" s="331"/>
      <c r="B423" s="332"/>
      <c r="C423" s="333" t="s">
        <v>215</v>
      </c>
      <c r="D423" s="333">
        <v>11</v>
      </c>
      <c r="E423" s="333">
        <v>0.2</v>
      </c>
      <c r="F423" s="333">
        <v>0.4</v>
      </c>
      <c r="G423" s="333">
        <v>2.2999999999999998</v>
      </c>
      <c r="H423" s="333">
        <v>104</v>
      </c>
      <c r="I423" s="333">
        <v>12</v>
      </c>
      <c r="J423" s="333">
        <v>20</v>
      </c>
      <c r="K423" s="333">
        <v>2</v>
      </c>
      <c r="L423" s="333">
        <v>3</v>
      </c>
      <c r="M423" s="333">
        <v>0.2</v>
      </c>
      <c r="N423" s="333">
        <v>0</v>
      </c>
      <c r="O423" s="333">
        <v>0</v>
      </c>
      <c r="P423" s="333">
        <v>0</v>
      </c>
      <c r="Q423" s="333">
        <v>0</v>
      </c>
      <c r="R423" s="333">
        <v>0</v>
      </c>
      <c r="S423" s="333">
        <v>0</v>
      </c>
      <c r="T423" s="333">
        <v>0</v>
      </c>
      <c r="U423" s="333">
        <v>0.8</v>
      </c>
      <c r="V423" s="334">
        <v>0.3</v>
      </c>
    </row>
    <row r="424" spans="1:22" ht="13.5" customHeight="1" x14ac:dyDescent="0.4">
      <c r="A424" s="331"/>
      <c r="B424" s="332"/>
      <c r="C424" s="333" t="s">
        <v>216</v>
      </c>
      <c r="D424" s="333">
        <v>33</v>
      </c>
      <c r="E424" s="333">
        <v>1.1000000000000001</v>
      </c>
      <c r="F424" s="333">
        <v>0.3</v>
      </c>
      <c r="G424" s="333">
        <v>6.6</v>
      </c>
      <c r="H424" s="333">
        <v>198</v>
      </c>
      <c r="I424" s="333">
        <v>119</v>
      </c>
      <c r="J424" s="333">
        <v>5</v>
      </c>
      <c r="K424" s="333">
        <v>8</v>
      </c>
      <c r="L424" s="333">
        <v>19</v>
      </c>
      <c r="M424" s="333">
        <v>0.1</v>
      </c>
      <c r="N424" s="333">
        <v>127</v>
      </c>
      <c r="O424" s="333">
        <v>0.1</v>
      </c>
      <c r="P424" s="333">
        <v>0</v>
      </c>
      <c r="Q424" s="333">
        <v>1</v>
      </c>
      <c r="R424" s="333">
        <v>0.02</v>
      </c>
      <c r="S424" s="333">
        <v>0.02</v>
      </c>
      <c r="T424" s="333">
        <v>5</v>
      </c>
      <c r="U424" s="333">
        <v>0.9</v>
      </c>
      <c r="V424" s="334">
        <v>0.5</v>
      </c>
    </row>
    <row r="425" spans="1:22" ht="13.5" customHeight="1" x14ac:dyDescent="0.4">
      <c r="A425" s="331"/>
      <c r="B425" s="332"/>
      <c r="C425" s="333" t="s">
        <v>217</v>
      </c>
      <c r="D425" s="333">
        <v>7</v>
      </c>
      <c r="E425" s="333">
        <v>0.1</v>
      </c>
      <c r="F425" s="333">
        <v>0</v>
      </c>
      <c r="G425" s="333">
        <v>1.7</v>
      </c>
      <c r="H425" s="333">
        <v>236</v>
      </c>
      <c r="I425" s="333">
        <v>15</v>
      </c>
      <c r="J425" s="333">
        <v>3</v>
      </c>
      <c r="K425" s="333">
        <v>2</v>
      </c>
      <c r="L425" s="333">
        <v>5</v>
      </c>
      <c r="M425" s="333">
        <v>0</v>
      </c>
      <c r="N425" s="333">
        <v>0</v>
      </c>
      <c r="O425" s="333">
        <v>0</v>
      </c>
      <c r="P425" s="333">
        <v>0</v>
      </c>
      <c r="Q425" s="333">
        <v>0</v>
      </c>
      <c r="R425" s="333">
        <v>0.02</v>
      </c>
      <c r="S425" s="333">
        <v>0</v>
      </c>
      <c r="T425" s="333">
        <v>6</v>
      </c>
      <c r="U425" s="333">
        <v>0</v>
      </c>
      <c r="V425" s="334">
        <v>0.6</v>
      </c>
    </row>
    <row r="426" spans="1:22" ht="13.5" customHeight="1" x14ac:dyDescent="0.4">
      <c r="A426" s="331"/>
      <c r="B426" s="332" t="s">
        <v>916</v>
      </c>
      <c r="C426" s="333"/>
      <c r="D426" s="333">
        <f t="shared" ref="D426:V426" si="117">SUM(D421:D425)</f>
        <v>420</v>
      </c>
      <c r="E426" s="333">
        <f t="shared" si="117"/>
        <v>8.8000000000000007</v>
      </c>
      <c r="F426" s="333">
        <f t="shared" si="117"/>
        <v>6.8</v>
      </c>
      <c r="G426" s="333">
        <f t="shared" si="117"/>
        <v>78.5</v>
      </c>
      <c r="H426" s="333">
        <f t="shared" si="117"/>
        <v>727</v>
      </c>
      <c r="I426" s="333">
        <f t="shared" si="117"/>
        <v>428</v>
      </c>
      <c r="J426" s="333">
        <f t="shared" si="117"/>
        <v>48</v>
      </c>
      <c r="K426" s="333">
        <f t="shared" si="117"/>
        <v>44</v>
      </c>
      <c r="L426" s="333">
        <f t="shared" si="117"/>
        <v>121</v>
      </c>
      <c r="M426" s="333">
        <f t="shared" si="117"/>
        <v>1.2</v>
      </c>
      <c r="N426" s="333">
        <f t="shared" si="117"/>
        <v>461</v>
      </c>
      <c r="O426" s="333">
        <f t="shared" si="117"/>
        <v>0.2</v>
      </c>
      <c r="P426" s="333">
        <f t="shared" si="117"/>
        <v>0.7</v>
      </c>
      <c r="Q426" s="333">
        <f t="shared" si="117"/>
        <v>68</v>
      </c>
      <c r="R426" s="333">
        <f t="shared" si="117"/>
        <v>0.11000000000000001</v>
      </c>
      <c r="S426" s="333">
        <f t="shared" si="117"/>
        <v>0.11000000000000001</v>
      </c>
      <c r="T426" s="333">
        <f t="shared" si="117"/>
        <v>20</v>
      </c>
      <c r="U426" s="333">
        <f t="shared" si="117"/>
        <v>3.1999999999999997</v>
      </c>
      <c r="V426" s="334">
        <f t="shared" si="117"/>
        <v>1.9</v>
      </c>
    </row>
    <row r="427" spans="1:22" ht="13.5" customHeight="1" x14ac:dyDescent="0.4">
      <c r="A427" s="331"/>
      <c r="B427" s="332" t="s">
        <v>918</v>
      </c>
      <c r="C427" s="333" t="s">
        <v>324</v>
      </c>
      <c r="D427" s="333">
        <v>33</v>
      </c>
      <c r="E427" s="333">
        <v>0.8</v>
      </c>
      <c r="F427" s="333">
        <v>0.5</v>
      </c>
      <c r="G427" s="333">
        <v>6.5</v>
      </c>
      <c r="H427" s="333">
        <v>73</v>
      </c>
      <c r="I427" s="333">
        <v>132</v>
      </c>
      <c r="J427" s="333">
        <v>14</v>
      </c>
      <c r="K427" s="333">
        <v>11</v>
      </c>
      <c r="L427" s="333">
        <v>18</v>
      </c>
      <c r="M427" s="333">
        <v>0.3</v>
      </c>
      <c r="N427" s="333">
        <v>182</v>
      </c>
      <c r="O427" s="333">
        <v>0</v>
      </c>
      <c r="P427" s="333">
        <v>1.4</v>
      </c>
      <c r="Q427" s="333">
        <v>7</v>
      </c>
      <c r="R427" s="333">
        <v>0.02</v>
      </c>
      <c r="S427" s="333">
        <v>0.03</v>
      </c>
      <c r="T427" s="333">
        <v>12</v>
      </c>
      <c r="U427" s="333">
        <v>1.1000000000000001</v>
      </c>
      <c r="V427" s="334">
        <v>0.2</v>
      </c>
    </row>
    <row r="428" spans="1:22" ht="13.5" customHeight="1" x14ac:dyDescent="0.4">
      <c r="A428" s="331"/>
      <c r="B428" s="332" t="s">
        <v>916</v>
      </c>
      <c r="C428" s="333"/>
      <c r="D428" s="333">
        <f t="shared" ref="D428:V428" si="118">D426+D427</f>
        <v>453</v>
      </c>
      <c r="E428" s="333">
        <f t="shared" si="118"/>
        <v>9.6000000000000014</v>
      </c>
      <c r="F428" s="333">
        <f t="shared" si="118"/>
        <v>7.3</v>
      </c>
      <c r="G428" s="333">
        <f t="shared" si="118"/>
        <v>85</v>
      </c>
      <c r="H428" s="333">
        <f t="shared" si="118"/>
        <v>800</v>
      </c>
      <c r="I428" s="333">
        <f t="shared" si="118"/>
        <v>560</v>
      </c>
      <c r="J428" s="333">
        <f t="shared" si="118"/>
        <v>62</v>
      </c>
      <c r="K428" s="333">
        <f t="shared" si="118"/>
        <v>55</v>
      </c>
      <c r="L428" s="333">
        <f t="shared" si="118"/>
        <v>139</v>
      </c>
      <c r="M428" s="333">
        <f t="shared" si="118"/>
        <v>1.5</v>
      </c>
      <c r="N428" s="333">
        <f t="shared" si="118"/>
        <v>643</v>
      </c>
      <c r="O428" s="333">
        <f t="shared" si="118"/>
        <v>0.2</v>
      </c>
      <c r="P428" s="333">
        <f t="shared" si="118"/>
        <v>2.0999999999999996</v>
      </c>
      <c r="Q428" s="333">
        <f t="shared" si="118"/>
        <v>75</v>
      </c>
      <c r="R428" s="333">
        <f t="shared" si="118"/>
        <v>0.13</v>
      </c>
      <c r="S428" s="333">
        <f t="shared" si="118"/>
        <v>0.14000000000000001</v>
      </c>
      <c r="T428" s="333">
        <f t="shared" si="118"/>
        <v>32</v>
      </c>
      <c r="U428" s="333">
        <f t="shared" si="118"/>
        <v>4.3</v>
      </c>
      <c r="V428" s="334">
        <f t="shared" si="118"/>
        <v>2.1</v>
      </c>
    </row>
    <row r="429" spans="1:22" ht="13.5" customHeight="1" x14ac:dyDescent="0.4">
      <c r="A429" s="331" t="s">
        <v>919</v>
      </c>
      <c r="B429" s="332"/>
      <c r="C429" s="333"/>
      <c r="D429" s="333">
        <f t="shared" ref="D429:V429" si="119">D420+D428</f>
        <v>887</v>
      </c>
      <c r="E429" s="333">
        <f t="shared" si="119"/>
        <v>20.8</v>
      </c>
      <c r="F429" s="333">
        <f t="shared" si="119"/>
        <v>14.9</v>
      </c>
      <c r="G429" s="333">
        <f t="shared" si="119"/>
        <v>161.6</v>
      </c>
      <c r="H429" s="333">
        <f t="shared" si="119"/>
        <v>1515</v>
      </c>
      <c r="I429" s="333">
        <f t="shared" si="119"/>
        <v>931</v>
      </c>
      <c r="J429" s="333">
        <f t="shared" si="119"/>
        <v>129</v>
      </c>
      <c r="K429" s="333">
        <f t="shared" si="119"/>
        <v>91</v>
      </c>
      <c r="L429" s="333">
        <f t="shared" si="119"/>
        <v>298</v>
      </c>
      <c r="M429" s="333">
        <f t="shared" si="119"/>
        <v>2.9000000000000004</v>
      </c>
      <c r="N429" s="333">
        <f t="shared" si="119"/>
        <v>732</v>
      </c>
      <c r="O429" s="333">
        <f t="shared" si="119"/>
        <v>0.7</v>
      </c>
      <c r="P429" s="333">
        <f t="shared" si="119"/>
        <v>2.6999999999999997</v>
      </c>
      <c r="Q429" s="333">
        <f t="shared" si="119"/>
        <v>117</v>
      </c>
      <c r="R429" s="333">
        <f t="shared" si="119"/>
        <v>0.36000000000000004</v>
      </c>
      <c r="S429" s="333">
        <f t="shared" si="119"/>
        <v>0.33</v>
      </c>
      <c r="T429" s="333">
        <f t="shared" si="119"/>
        <v>54</v>
      </c>
      <c r="U429" s="333">
        <f t="shared" si="119"/>
        <v>6.6999999999999993</v>
      </c>
      <c r="V429" s="334">
        <f t="shared" si="119"/>
        <v>4</v>
      </c>
    </row>
    <row r="430" spans="1:22" ht="13.5" customHeight="1" x14ac:dyDescent="0.4">
      <c r="A430" s="335">
        <v>45316</v>
      </c>
      <c r="B430" s="332" t="s">
        <v>848</v>
      </c>
      <c r="C430" s="333" t="s">
        <v>915</v>
      </c>
      <c r="D430" s="333">
        <v>286</v>
      </c>
      <c r="E430" s="333">
        <v>4.3</v>
      </c>
      <c r="F430" s="333">
        <v>0.5</v>
      </c>
      <c r="G430" s="333">
        <v>63.1</v>
      </c>
      <c r="H430" s="333">
        <v>2</v>
      </c>
      <c r="I430" s="333">
        <v>49</v>
      </c>
      <c r="J430" s="333">
        <v>5</v>
      </c>
      <c r="K430" s="333">
        <v>12</v>
      </c>
      <c r="L430" s="333">
        <v>58</v>
      </c>
      <c r="M430" s="333">
        <v>0.2</v>
      </c>
      <c r="N430" s="333">
        <v>0</v>
      </c>
      <c r="O430" s="333">
        <v>0</v>
      </c>
      <c r="P430" s="333">
        <v>0</v>
      </c>
      <c r="Q430" s="333">
        <v>0</v>
      </c>
      <c r="R430" s="333">
        <v>0.03</v>
      </c>
      <c r="S430" s="333">
        <v>0.02</v>
      </c>
      <c r="T430" s="333">
        <v>0</v>
      </c>
      <c r="U430" s="333">
        <v>0.5</v>
      </c>
      <c r="V430" s="334">
        <v>0</v>
      </c>
    </row>
    <row r="431" spans="1:22" ht="13.5" customHeight="1" x14ac:dyDescent="0.4">
      <c r="A431" s="331"/>
      <c r="B431" s="332"/>
      <c r="C431" s="333" t="s">
        <v>218</v>
      </c>
      <c r="D431" s="333">
        <v>99</v>
      </c>
      <c r="E431" s="333">
        <v>7.1</v>
      </c>
      <c r="F431" s="333">
        <v>7.1</v>
      </c>
      <c r="G431" s="333">
        <v>1.6</v>
      </c>
      <c r="H431" s="333">
        <v>252</v>
      </c>
      <c r="I431" s="333">
        <v>122</v>
      </c>
      <c r="J431" s="333">
        <v>3</v>
      </c>
      <c r="K431" s="333">
        <v>9</v>
      </c>
      <c r="L431" s="333">
        <v>72</v>
      </c>
      <c r="M431" s="333">
        <v>0.3</v>
      </c>
      <c r="N431" s="333">
        <v>17</v>
      </c>
      <c r="O431" s="333">
        <v>0.2</v>
      </c>
      <c r="P431" s="333">
        <v>0</v>
      </c>
      <c r="Q431" s="333">
        <v>13</v>
      </c>
      <c r="R431" s="333">
        <v>0.04</v>
      </c>
      <c r="S431" s="333">
        <v>0.06</v>
      </c>
      <c r="T431" s="333">
        <v>1</v>
      </c>
      <c r="U431" s="333">
        <v>0</v>
      </c>
      <c r="V431" s="334">
        <v>0.6</v>
      </c>
    </row>
    <row r="432" spans="1:22" ht="13.5" customHeight="1" x14ac:dyDescent="0.4">
      <c r="A432" s="331"/>
      <c r="B432" s="332"/>
      <c r="C432" s="333" t="s">
        <v>219</v>
      </c>
      <c r="D432" s="333">
        <v>17</v>
      </c>
      <c r="E432" s="333">
        <v>0.6</v>
      </c>
      <c r="F432" s="333">
        <v>0.1</v>
      </c>
      <c r="G432" s="333">
        <v>3.2</v>
      </c>
      <c r="H432" s="333">
        <v>92</v>
      </c>
      <c r="I432" s="333">
        <v>2</v>
      </c>
      <c r="J432" s="333">
        <v>1</v>
      </c>
      <c r="K432" s="333">
        <v>2</v>
      </c>
      <c r="L432" s="333">
        <v>5</v>
      </c>
      <c r="M432" s="333">
        <v>0.1</v>
      </c>
      <c r="N432" s="333">
        <v>0</v>
      </c>
      <c r="O432" s="333">
        <v>0</v>
      </c>
      <c r="P432" s="333">
        <v>0</v>
      </c>
      <c r="Q432" s="333">
        <v>0</v>
      </c>
      <c r="R432" s="333">
        <v>0.01</v>
      </c>
      <c r="S432" s="333">
        <v>0</v>
      </c>
      <c r="T432" s="333">
        <v>0</v>
      </c>
      <c r="U432" s="333">
        <v>0.2</v>
      </c>
      <c r="V432" s="334">
        <v>0.2</v>
      </c>
    </row>
    <row r="433" spans="1:22" ht="13.5" customHeight="1" x14ac:dyDescent="0.4">
      <c r="A433" s="331"/>
      <c r="B433" s="332"/>
      <c r="C433" s="333" t="s">
        <v>220</v>
      </c>
      <c r="D433" s="333">
        <v>14</v>
      </c>
      <c r="E433" s="333">
        <v>0.7</v>
      </c>
      <c r="F433" s="333">
        <v>0.3</v>
      </c>
      <c r="G433" s="333">
        <v>2.2999999999999998</v>
      </c>
      <c r="H433" s="333">
        <v>194</v>
      </c>
      <c r="I433" s="333">
        <v>59</v>
      </c>
      <c r="J433" s="333">
        <v>8</v>
      </c>
      <c r="K433" s="333">
        <v>4</v>
      </c>
      <c r="L433" s="333">
        <v>8</v>
      </c>
      <c r="M433" s="333">
        <v>0.1</v>
      </c>
      <c r="N433" s="333">
        <v>45</v>
      </c>
      <c r="O433" s="333">
        <v>0</v>
      </c>
      <c r="P433" s="333">
        <v>0</v>
      </c>
      <c r="Q433" s="333">
        <v>5</v>
      </c>
      <c r="R433" s="333">
        <v>0.01</v>
      </c>
      <c r="S433" s="333">
        <v>0.01</v>
      </c>
      <c r="T433" s="333">
        <v>2</v>
      </c>
      <c r="U433" s="333">
        <v>0.5</v>
      </c>
      <c r="V433" s="334">
        <v>0.5</v>
      </c>
    </row>
    <row r="434" spans="1:22" ht="13.5" customHeight="1" x14ac:dyDescent="0.4">
      <c r="A434" s="331"/>
      <c r="B434" s="332"/>
      <c r="C434" s="333" t="s">
        <v>221</v>
      </c>
      <c r="D434" s="333">
        <v>39</v>
      </c>
      <c r="E434" s="333">
        <v>2.9</v>
      </c>
      <c r="F434" s="333">
        <v>1.4</v>
      </c>
      <c r="G434" s="333">
        <v>4.4000000000000004</v>
      </c>
      <c r="H434" s="333">
        <v>144</v>
      </c>
      <c r="I434" s="333">
        <v>77</v>
      </c>
      <c r="J434" s="333">
        <v>22</v>
      </c>
      <c r="K434" s="333">
        <v>8</v>
      </c>
      <c r="L434" s="333">
        <v>50</v>
      </c>
      <c r="M434" s="333">
        <v>0.3</v>
      </c>
      <c r="N434" s="333">
        <v>6</v>
      </c>
      <c r="O434" s="333">
        <v>0.5</v>
      </c>
      <c r="P434" s="333">
        <v>0.3</v>
      </c>
      <c r="Q434" s="333">
        <v>2</v>
      </c>
      <c r="R434" s="333">
        <v>0.03</v>
      </c>
      <c r="S434" s="333">
        <v>0.04</v>
      </c>
      <c r="T434" s="333">
        <v>4</v>
      </c>
      <c r="U434" s="333">
        <v>0.9</v>
      </c>
      <c r="V434" s="334">
        <v>0.4</v>
      </c>
    </row>
    <row r="435" spans="1:22" ht="13.5" customHeight="1" x14ac:dyDescent="0.4">
      <c r="A435" s="331"/>
      <c r="B435" s="332"/>
      <c r="C435" s="333" t="s">
        <v>222</v>
      </c>
      <c r="D435" s="333">
        <v>5</v>
      </c>
      <c r="E435" s="333">
        <v>0.3</v>
      </c>
      <c r="F435" s="333">
        <v>0</v>
      </c>
      <c r="G435" s="333">
        <v>1</v>
      </c>
      <c r="H435" s="333">
        <v>63</v>
      </c>
      <c r="I435" s="333">
        <v>58</v>
      </c>
      <c r="J435" s="333">
        <v>13</v>
      </c>
      <c r="K435" s="333">
        <v>3</v>
      </c>
      <c r="L435" s="333">
        <v>6</v>
      </c>
      <c r="M435" s="333">
        <v>0.2</v>
      </c>
      <c r="N435" s="333">
        <v>125</v>
      </c>
      <c r="O435" s="333">
        <v>0</v>
      </c>
      <c r="P435" s="333">
        <v>0.2</v>
      </c>
      <c r="Q435" s="333">
        <v>25</v>
      </c>
      <c r="R435" s="333">
        <v>0.01</v>
      </c>
      <c r="S435" s="333">
        <v>0.02</v>
      </c>
      <c r="T435" s="333">
        <v>2</v>
      </c>
      <c r="U435" s="333">
        <v>0.4</v>
      </c>
      <c r="V435" s="334">
        <v>0.2</v>
      </c>
    </row>
    <row r="436" spans="1:22" ht="13.5" customHeight="1" x14ac:dyDescent="0.4">
      <c r="A436" s="331"/>
      <c r="B436" s="332" t="s">
        <v>916</v>
      </c>
      <c r="C436" s="333"/>
      <c r="D436" s="333">
        <f t="shared" ref="D436:V436" si="120">SUM(D430:D435)</f>
        <v>460</v>
      </c>
      <c r="E436" s="333">
        <f t="shared" si="120"/>
        <v>15.899999999999999</v>
      </c>
      <c r="F436" s="333">
        <f t="shared" si="120"/>
        <v>9.3999999999999986</v>
      </c>
      <c r="G436" s="333">
        <f t="shared" si="120"/>
        <v>75.600000000000009</v>
      </c>
      <c r="H436" s="333">
        <f t="shared" si="120"/>
        <v>747</v>
      </c>
      <c r="I436" s="333">
        <f t="shared" si="120"/>
        <v>367</v>
      </c>
      <c r="J436" s="333">
        <f t="shared" si="120"/>
        <v>52</v>
      </c>
      <c r="K436" s="333">
        <f t="shared" si="120"/>
        <v>38</v>
      </c>
      <c r="L436" s="333">
        <f t="shared" si="120"/>
        <v>199</v>
      </c>
      <c r="M436" s="333">
        <f t="shared" si="120"/>
        <v>1.2</v>
      </c>
      <c r="N436" s="333">
        <f t="shared" si="120"/>
        <v>193</v>
      </c>
      <c r="O436" s="333">
        <f t="shared" si="120"/>
        <v>0.7</v>
      </c>
      <c r="P436" s="333">
        <f t="shared" si="120"/>
        <v>0.5</v>
      </c>
      <c r="Q436" s="333">
        <f t="shared" si="120"/>
        <v>45</v>
      </c>
      <c r="R436" s="333">
        <f t="shared" si="120"/>
        <v>0.13</v>
      </c>
      <c r="S436" s="333">
        <f t="shared" si="120"/>
        <v>0.15</v>
      </c>
      <c r="T436" s="333">
        <f t="shared" si="120"/>
        <v>9</v>
      </c>
      <c r="U436" s="333">
        <f t="shared" si="120"/>
        <v>2.5</v>
      </c>
      <c r="V436" s="334">
        <f t="shared" si="120"/>
        <v>1.9000000000000001</v>
      </c>
    </row>
    <row r="437" spans="1:22" ht="13.5" customHeight="1" x14ac:dyDescent="0.4">
      <c r="A437" s="331"/>
      <c r="B437" s="332" t="s">
        <v>917</v>
      </c>
      <c r="C437" s="333" t="s">
        <v>325</v>
      </c>
      <c r="D437" s="333">
        <v>12</v>
      </c>
      <c r="E437" s="333">
        <v>0.7</v>
      </c>
      <c r="F437" s="333">
        <v>0.3</v>
      </c>
      <c r="G437" s="333">
        <v>2</v>
      </c>
      <c r="H437" s="333">
        <v>175</v>
      </c>
      <c r="I437" s="333">
        <v>34</v>
      </c>
      <c r="J437" s="333">
        <v>4</v>
      </c>
      <c r="K437" s="333">
        <v>2</v>
      </c>
      <c r="L437" s="333">
        <v>8</v>
      </c>
      <c r="M437" s="333">
        <v>0.1</v>
      </c>
      <c r="N437" s="333">
        <v>8</v>
      </c>
      <c r="O437" s="333">
        <v>0</v>
      </c>
      <c r="P437" s="333">
        <v>0.2</v>
      </c>
      <c r="Q437" s="333">
        <v>2</v>
      </c>
      <c r="R437" s="333">
        <v>0</v>
      </c>
      <c r="S437" s="333">
        <v>0.01</v>
      </c>
      <c r="T437" s="333">
        <v>9</v>
      </c>
      <c r="U437" s="333">
        <v>0.6</v>
      </c>
      <c r="V437" s="334">
        <v>0.4</v>
      </c>
    </row>
    <row r="438" spans="1:22" ht="13.5" customHeight="1" x14ac:dyDescent="0.4">
      <c r="A438" s="331"/>
      <c r="B438" s="332" t="s">
        <v>916</v>
      </c>
      <c r="C438" s="333"/>
      <c r="D438" s="333">
        <f t="shared" ref="D438:V438" si="121">D436+D437</f>
        <v>472</v>
      </c>
      <c r="E438" s="333">
        <f t="shared" si="121"/>
        <v>16.599999999999998</v>
      </c>
      <c r="F438" s="333">
        <f t="shared" si="121"/>
        <v>9.6999999999999993</v>
      </c>
      <c r="G438" s="333">
        <f t="shared" si="121"/>
        <v>77.600000000000009</v>
      </c>
      <c r="H438" s="333">
        <f t="shared" si="121"/>
        <v>922</v>
      </c>
      <c r="I438" s="333">
        <f t="shared" si="121"/>
        <v>401</v>
      </c>
      <c r="J438" s="333">
        <f t="shared" si="121"/>
        <v>56</v>
      </c>
      <c r="K438" s="333">
        <f t="shared" si="121"/>
        <v>40</v>
      </c>
      <c r="L438" s="333">
        <f t="shared" si="121"/>
        <v>207</v>
      </c>
      <c r="M438" s="333">
        <f t="shared" si="121"/>
        <v>1.3</v>
      </c>
      <c r="N438" s="333">
        <f t="shared" si="121"/>
        <v>201</v>
      </c>
      <c r="O438" s="333">
        <f t="shared" si="121"/>
        <v>0.7</v>
      </c>
      <c r="P438" s="333">
        <f t="shared" si="121"/>
        <v>0.7</v>
      </c>
      <c r="Q438" s="333">
        <f t="shared" si="121"/>
        <v>47</v>
      </c>
      <c r="R438" s="333">
        <f t="shared" si="121"/>
        <v>0.13</v>
      </c>
      <c r="S438" s="333">
        <f t="shared" si="121"/>
        <v>0.16</v>
      </c>
      <c r="T438" s="333">
        <f t="shared" si="121"/>
        <v>18</v>
      </c>
      <c r="U438" s="333">
        <f t="shared" si="121"/>
        <v>3.1</v>
      </c>
      <c r="V438" s="334">
        <f t="shared" si="121"/>
        <v>2.3000000000000003</v>
      </c>
    </row>
    <row r="439" spans="1:22" ht="13.5" customHeight="1" x14ac:dyDescent="0.4">
      <c r="A439" s="331"/>
      <c r="B439" s="332" t="s">
        <v>858</v>
      </c>
      <c r="C439" s="333" t="s">
        <v>915</v>
      </c>
      <c r="D439" s="333">
        <v>286</v>
      </c>
      <c r="E439" s="333">
        <v>4.3</v>
      </c>
      <c r="F439" s="333">
        <v>0.5</v>
      </c>
      <c r="G439" s="333">
        <v>63.1</v>
      </c>
      <c r="H439" s="333">
        <v>2</v>
      </c>
      <c r="I439" s="333">
        <v>49</v>
      </c>
      <c r="J439" s="333">
        <v>5</v>
      </c>
      <c r="K439" s="333">
        <v>12</v>
      </c>
      <c r="L439" s="333">
        <v>58</v>
      </c>
      <c r="M439" s="333">
        <v>0.2</v>
      </c>
      <c r="N439" s="333">
        <v>0</v>
      </c>
      <c r="O439" s="333">
        <v>0</v>
      </c>
      <c r="P439" s="333">
        <v>0</v>
      </c>
      <c r="Q439" s="333">
        <v>0</v>
      </c>
      <c r="R439" s="333">
        <v>0.03</v>
      </c>
      <c r="S439" s="333">
        <v>0.02</v>
      </c>
      <c r="T439" s="333">
        <v>0</v>
      </c>
      <c r="U439" s="333">
        <v>0.5</v>
      </c>
      <c r="V439" s="334">
        <v>0</v>
      </c>
    </row>
    <row r="440" spans="1:22" ht="13.5" customHeight="1" x14ac:dyDescent="0.4">
      <c r="A440" s="331"/>
      <c r="B440" s="332"/>
      <c r="C440" s="333" t="s">
        <v>223</v>
      </c>
      <c r="D440" s="333">
        <v>34</v>
      </c>
      <c r="E440" s="333">
        <v>2.2000000000000002</v>
      </c>
      <c r="F440" s="333">
        <v>1</v>
      </c>
      <c r="G440" s="333">
        <v>4.3</v>
      </c>
      <c r="H440" s="333">
        <v>154</v>
      </c>
      <c r="I440" s="333">
        <v>115</v>
      </c>
      <c r="J440" s="333">
        <v>16</v>
      </c>
      <c r="K440" s="333">
        <v>9</v>
      </c>
      <c r="L440" s="333">
        <v>34</v>
      </c>
      <c r="M440" s="333">
        <v>0.2</v>
      </c>
      <c r="N440" s="333">
        <v>76</v>
      </c>
      <c r="O440" s="333">
        <v>0</v>
      </c>
      <c r="P440" s="333">
        <v>0.1</v>
      </c>
      <c r="Q440" s="333">
        <v>11</v>
      </c>
      <c r="R440" s="333">
        <v>0.04</v>
      </c>
      <c r="S440" s="333">
        <v>0.02</v>
      </c>
      <c r="T440" s="333">
        <v>5</v>
      </c>
      <c r="U440" s="333">
        <v>0.6</v>
      </c>
      <c r="V440" s="334">
        <v>0.4</v>
      </c>
    </row>
    <row r="441" spans="1:22" ht="13.5" customHeight="1" x14ac:dyDescent="0.4">
      <c r="A441" s="331"/>
      <c r="B441" s="332"/>
      <c r="C441" s="333" t="s">
        <v>224</v>
      </c>
      <c r="D441" s="333">
        <v>29</v>
      </c>
      <c r="E441" s="333">
        <v>1.9</v>
      </c>
      <c r="F441" s="333">
        <v>1</v>
      </c>
      <c r="G441" s="333">
        <v>3</v>
      </c>
      <c r="H441" s="333">
        <v>105</v>
      </c>
      <c r="I441" s="333">
        <v>41</v>
      </c>
      <c r="J441" s="333">
        <v>4</v>
      </c>
      <c r="K441" s="333">
        <v>3</v>
      </c>
      <c r="L441" s="333">
        <v>8</v>
      </c>
      <c r="M441" s="333">
        <v>0.1</v>
      </c>
      <c r="N441" s="333">
        <v>8</v>
      </c>
      <c r="O441" s="333">
        <v>0</v>
      </c>
      <c r="P441" s="333">
        <v>0.2</v>
      </c>
      <c r="Q441" s="333">
        <v>7</v>
      </c>
      <c r="R441" s="333">
        <v>0.01</v>
      </c>
      <c r="S441" s="333">
        <v>0.02</v>
      </c>
      <c r="T441" s="333">
        <v>11</v>
      </c>
      <c r="U441" s="333">
        <v>0.4</v>
      </c>
      <c r="V441" s="334">
        <v>0.3</v>
      </c>
    </row>
    <row r="442" spans="1:22" ht="13.5" customHeight="1" x14ac:dyDescent="0.4">
      <c r="A442" s="331"/>
      <c r="B442" s="332"/>
      <c r="C442" s="333" t="s">
        <v>225</v>
      </c>
      <c r="D442" s="333">
        <v>49</v>
      </c>
      <c r="E442" s="333">
        <v>1.5</v>
      </c>
      <c r="F442" s="333">
        <v>0.8</v>
      </c>
      <c r="G442" s="333">
        <v>9</v>
      </c>
      <c r="H442" s="333">
        <v>183</v>
      </c>
      <c r="I442" s="333">
        <v>151</v>
      </c>
      <c r="J442" s="333">
        <v>11</v>
      </c>
      <c r="K442" s="333">
        <v>9</v>
      </c>
      <c r="L442" s="333">
        <v>27</v>
      </c>
      <c r="M442" s="333">
        <v>0.2</v>
      </c>
      <c r="N442" s="333">
        <v>80</v>
      </c>
      <c r="O442" s="333">
        <v>0</v>
      </c>
      <c r="P442" s="333">
        <v>0.4</v>
      </c>
      <c r="Q442" s="333">
        <v>0</v>
      </c>
      <c r="R442" s="333">
        <v>7.0000000000000007E-2</v>
      </c>
      <c r="S442" s="333">
        <v>0.03</v>
      </c>
      <c r="T442" s="333">
        <v>7</v>
      </c>
      <c r="U442" s="333">
        <v>0.7</v>
      </c>
      <c r="V442" s="334">
        <v>0.5</v>
      </c>
    </row>
    <row r="443" spans="1:22" ht="13.5" customHeight="1" x14ac:dyDescent="0.4">
      <c r="A443" s="331"/>
      <c r="B443" s="332"/>
      <c r="C443" s="333" t="s">
        <v>226</v>
      </c>
      <c r="D443" s="333">
        <v>8</v>
      </c>
      <c r="E443" s="333">
        <v>0.2</v>
      </c>
      <c r="F443" s="333">
        <v>0</v>
      </c>
      <c r="G443" s="333">
        <v>1.8</v>
      </c>
      <c r="H443" s="333">
        <v>2</v>
      </c>
      <c r="I443" s="333">
        <v>38</v>
      </c>
      <c r="J443" s="333">
        <v>4</v>
      </c>
      <c r="K443" s="333">
        <v>3</v>
      </c>
      <c r="L443" s="333">
        <v>7</v>
      </c>
      <c r="M443" s="333">
        <v>0.1</v>
      </c>
      <c r="N443" s="333">
        <v>0</v>
      </c>
      <c r="O443" s="333">
        <v>0</v>
      </c>
      <c r="P443" s="333">
        <v>0.1</v>
      </c>
      <c r="Q443" s="333">
        <v>0</v>
      </c>
      <c r="R443" s="333">
        <v>0.01</v>
      </c>
      <c r="S443" s="333">
        <v>0</v>
      </c>
      <c r="T443" s="333">
        <v>3</v>
      </c>
      <c r="U443" s="333">
        <v>0.5</v>
      </c>
      <c r="V443" s="334">
        <v>0</v>
      </c>
    </row>
    <row r="444" spans="1:22" ht="13.5" customHeight="1" x14ac:dyDescent="0.4">
      <c r="A444" s="331"/>
      <c r="B444" s="332" t="s">
        <v>916</v>
      </c>
      <c r="C444" s="333"/>
      <c r="D444" s="333">
        <f t="shared" ref="D444:V444" si="122">SUM(D439:D443)</f>
        <v>406</v>
      </c>
      <c r="E444" s="333">
        <f t="shared" si="122"/>
        <v>10.1</v>
      </c>
      <c r="F444" s="333">
        <f t="shared" si="122"/>
        <v>3.3</v>
      </c>
      <c r="G444" s="333">
        <f t="shared" si="122"/>
        <v>81.2</v>
      </c>
      <c r="H444" s="333">
        <f t="shared" si="122"/>
        <v>446</v>
      </c>
      <c r="I444" s="333">
        <f t="shared" si="122"/>
        <v>394</v>
      </c>
      <c r="J444" s="333">
        <f t="shared" si="122"/>
        <v>40</v>
      </c>
      <c r="K444" s="333">
        <f t="shared" si="122"/>
        <v>36</v>
      </c>
      <c r="L444" s="333">
        <f t="shared" si="122"/>
        <v>134</v>
      </c>
      <c r="M444" s="333">
        <f t="shared" si="122"/>
        <v>0.79999999999999993</v>
      </c>
      <c r="N444" s="333">
        <f t="shared" si="122"/>
        <v>164</v>
      </c>
      <c r="O444" s="333">
        <f t="shared" si="122"/>
        <v>0</v>
      </c>
      <c r="P444" s="333">
        <f t="shared" si="122"/>
        <v>0.8</v>
      </c>
      <c r="Q444" s="333">
        <f t="shared" si="122"/>
        <v>18</v>
      </c>
      <c r="R444" s="333">
        <f t="shared" si="122"/>
        <v>0.16000000000000003</v>
      </c>
      <c r="S444" s="333">
        <f t="shared" si="122"/>
        <v>0.09</v>
      </c>
      <c r="T444" s="333">
        <f t="shared" si="122"/>
        <v>26</v>
      </c>
      <c r="U444" s="333">
        <f t="shared" si="122"/>
        <v>2.7</v>
      </c>
      <c r="V444" s="334">
        <f t="shared" si="122"/>
        <v>1.2</v>
      </c>
    </row>
    <row r="445" spans="1:22" ht="13.5" customHeight="1" x14ac:dyDescent="0.4">
      <c r="A445" s="331"/>
      <c r="B445" s="332" t="s">
        <v>918</v>
      </c>
      <c r="C445" s="333" t="s">
        <v>326</v>
      </c>
      <c r="D445" s="333">
        <v>13</v>
      </c>
      <c r="E445" s="333">
        <v>0.2</v>
      </c>
      <c r="F445" s="333">
        <v>0.2</v>
      </c>
      <c r="G445" s="333">
        <v>2.7</v>
      </c>
      <c r="H445" s="333">
        <v>63</v>
      </c>
      <c r="I445" s="333">
        <v>61</v>
      </c>
      <c r="J445" s="333">
        <v>10</v>
      </c>
      <c r="K445" s="333">
        <v>4</v>
      </c>
      <c r="L445" s="333">
        <v>6</v>
      </c>
      <c r="M445" s="333">
        <v>0.1</v>
      </c>
      <c r="N445" s="333">
        <v>0</v>
      </c>
      <c r="O445" s="333">
        <v>0</v>
      </c>
      <c r="P445" s="333">
        <v>0</v>
      </c>
      <c r="Q445" s="333">
        <v>0</v>
      </c>
      <c r="R445" s="333">
        <v>0.01</v>
      </c>
      <c r="S445" s="333">
        <v>0</v>
      </c>
      <c r="T445" s="333">
        <v>4</v>
      </c>
      <c r="U445" s="333">
        <v>0.4</v>
      </c>
      <c r="V445" s="334">
        <v>0.2</v>
      </c>
    </row>
    <row r="446" spans="1:22" ht="13.5" customHeight="1" x14ac:dyDescent="0.4">
      <c r="A446" s="331"/>
      <c r="B446" s="332" t="s">
        <v>916</v>
      </c>
      <c r="C446" s="333"/>
      <c r="D446" s="333">
        <f t="shared" ref="D446:V446" si="123">D444+D445</f>
        <v>419</v>
      </c>
      <c r="E446" s="333">
        <f t="shared" si="123"/>
        <v>10.299999999999999</v>
      </c>
      <c r="F446" s="333">
        <f t="shared" si="123"/>
        <v>3.5</v>
      </c>
      <c r="G446" s="333">
        <f t="shared" si="123"/>
        <v>83.9</v>
      </c>
      <c r="H446" s="333">
        <f t="shared" si="123"/>
        <v>509</v>
      </c>
      <c r="I446" s="333">
        <f t="shared" si="123"/>
        <v>455</v>
      </c>
      <c r="J446" s="333">
        <f t="shared" si="123"/>
        <v>50</v>
      </c>
      <c r="K446" s="333">
        <f t="shared" si="123"/>
        <v>40</v>
      </c>
      <c r="L446" s="333">
        <f t="shared" si="123"/>
        <v>140</v>
      </c>
      <c r="M446" s="333">
        <f t="shared" si="123"/>
        <v>0.89999999999999991</v>
      </c>
      <c r="N446" s="333">
        <f t="shared" si="123"/>
        <v>164</v>
      </c>
      <c r="O446" s="333">
        <f t="shared" si="123"/>
        <v>0</v>
      </c>
      <c r="P446" s="333">
        <f t="shared" si="123"/>
        <v>0.8</v>
      </c>
      <c r="Q446" s="333">
        <f t="shared" si="123"/>
        <v>18</v>
      </c>
      <c r="R446" s="333">
        <f t="shared" si="123"/>
        <v>0.17000000000000004</v>
      </c>
      <c r="S446" s="333">
        <f t="shared" si="123"/>
        <v>0.09</v>
      </c>
      <c r="T446" s="333">
        <f t="shared" si="123"/>
        <v>30</v>
      </c>
      <c r="U446" s="333">
        <f t="shared" si="123"/>
        <v>3.1</v>
      </c>
      <c r="V446" s="334">
        <f t="shared" si="123"/>
        <v>1.4</v>
      </c>
    </row>
    <row r="447" spans="1:22" ht="13.5" customHeight="1" x14ac:dyDescent="0.4">
      <c r="A447" s="331" t="s">
        <v>919</v>
      </c>
      <c r="B447" s="332"/>
      <c r="C447" s="333"/>
      <c r="D447" s="333">
        <f t="shared" ref="D447:V447" si="124">D438+D446</f>
        <v>891</v>
      </c>
      <c r="E447" s="333">
        <f t="shared" si="124"/>
        <v>26.9</v>
      </c>
      <c r="F447" s="333">
        <f t="shared" si="124"/>
        <v>13.2</v>
      </c>
      <c r="G447" s="333">
        <f t="shared" si="124"/>
        <v>161.5</v>
      </c>
      <c r="H447" s="333">
        <f t="shared" si="124"/>
        <v>1431</v>
      </c>
      <c r="I447" s="333">
        <f t="shared" si="124"/>
        <v>856</v>
      </c>
      <c r="J447" s="333">
        <f t="shared" si="124"/>
        <v>106</v>
      </c>
      <c r="K447" s="333">
        <f t="shared" si="124"/>
        <v>80</v>
      </c>
      <c r="L447" s="333">
        <f t="shared" si="124"/>
        <v>347</v>
      </c>
      <c r="M447" s="333">
        <f t="shared" si="124"/>
        <v>2.2000000000000002</v>
      </c>
      <c r="N447" s="333">
        <f t="shared" si="124"/>
        <v>365</v>
      </c>
      <c r="O447" s="333">
        <f t="shared" si="124"/>
        <v>0.7</v>
      </c>
      <c r="P447" s="333">
        <f t="shared" si="124"/>
        <v>1.5</v>
      </c>
      <c r="Q447" s="333">
        <f t="shared" si="124"/>
        <v>65</v>
      </c>
      <c r="R447" s="333">
        <f t="shared" si="124"/>
        <v>0.30000000000000004</v>
      </c>
      <c r="S447" s="333">
        <f t="shared" si="124"/>
        <v>0.25</v>
      </c>
      <c r="T447" s="333">
        <f t="shared" si="124"/>
        <v>48</v>
      </c>
      <c r="U447" s="333">
        <f t="shared" si="124"/>
        <v>6.2</v>
      </c>
      <c r="V447" s="334">
        <f t="shared" si="124"/>
        <v>3.7</v>
      </c>
    </row>
    <row r="448" spans="1:22" ht="13.5" customHeight="1" x14ac:dyDescent="0.4">
      <c r="A448" s="335">
        <v>45317</v>
      </c>
      <c r="B448" s="332" t="s">
        <v>848</v>
      </c>
      <c r="C448" s="333" t="s">
        <v>915</v>
      </c>
      <c r="D448" s="333">
        <v>286</v>
      </c>
      <c r="E448" s="333">
        <v>4.3</v>
      </c>
      <c r="F448" s="333">
        <v>0.5</v>
      </c>
      <c r="G448" s="333">
        <v>63.1</v>
      </c>
      <c r="H448" s="333">
        <v>2</v>
      </c>
      <c r="I448" s="333">
        <v>49</v>
      </c>
      <c r="J448" s="333">
        <v>5</v>
      </c>
      <c r="K448" s="333">
        <v>12</v>
      </c>
      <c r="L448" s="333">
        <v>58</v>
      </c>
      <c r="M448" s="333">
        <v>0.2</v>
      </c>
      <c r="N448" s="333">
        <v>0</v>
      </c>
      <c r="O448" s="333">
        <v>0</v>
      </c>
      <c r="P448" s="333">
        <v>0</v>
      </c>
      <c r="Q448" s="333">
        <v>0</v>
      </c>
      <c r="R448" s="333">
        <v>0.03</v>
      </c>
      <c r="S448" s="333">
        <v>0.02</v>
      </c>
      <c r="T448" s="333">
        <v>0</v>
      </c>
      <c r="U448" s="333">
        <v>0.5</v>
      </c>
      <c r="V448" s="334">
        <v>0</v>
      </c>
    </row>
    <row r="449" spans="1:22" ht="13.5" customHeight="1" x14ac:dyDescent="0.4">
      <c r="A449" s="331"/>
      <c r="B449" s="332"/>
      <c r="C449" s="333" t="s">
        <v>227</v>
      </c>
      <c r="D449" s="333">
        <v>117</v>
      </c>
      <c r="E449" s="333">
        <v>1.9</v>
      </c>
      <c r="F449" s="333">
        <v>5.7</v>
      </c>
      <c r="G449" s="333">
        <v>14.7</v>
      </c>
      <c r="H449" s="333">
        <v>131</v>
      </c>
      <c r="I449" s="333">
        <v>134</v>
      </c>
      <c r="J449" s="333">
        <v>6</v>
      </c>
      <c r="K449" s="333">
        <v>10</v>
      </c>
      <c r="L449" s="333">
        <v>23</v>
      </c>
      <c r="M449" s="333">
        <v>0.3</v>
      </c>
      <c r="N449" s="333">
        <v>54</v>
      </c>
      <c r="O449" s="333">
        <v>0</v>
      </c>
      <c r="P449" s="333">
        <v>0</v>
      </c>
      <c r="Q449" s="333">
        <v>3</v>
      </c>
      <c r="R449" s="333">
        <v>0.03</v>
      </c>
      <c r="S449" s="333">
        <v>0.02</v>
      </c>
      <c r="T449" s="333">
        <v>8</v>
      </c>
      <c r="U449" s="333">
        <v>1.3</v>
      </c>
      <c r="V449" s="334">
        <v>0.3</v>
      </c>
    </row>
    <row r="450" spans="1:22" ht="13.5" customHeight="1" x14ac:dyDescent="0.4">
      <c r="A450" s="331"/>
      <c r="B450" s="332"/>
      <c r="C450" s="333" t="s">
        <v>228</v>
      </c>
      <c r="D450" s="333">
        <v>4</v>
      </c>
      <c r="E450" s="333">
        <v>0.2</v>
      </c>
      <c r="F450" s="333">
        <v>0</v>
      </c>
      <c r="G450" s="333">
        <v>0.8</v>
      </c>
      <c r="H450" s="333">
        <v>76</v>
      </c>
      <c r="I450" s="333">
        <v>0</v>
      </c>
      <c r="J450" s="333">
        <v>0</v>
      </c>
      <c r="K450" s="333">
        <v>0</v>
      </c>
      <c r="L450" s="333">
        <v>0</v>
      </c>
      <c r="M450" s="333">
        <v>0</v>
      </c>
      <c r="N450" s="333">
        <v>0</v>
      </c>
      <c r="O450" s="333">
        <v>0</v>
      </c>
      <c r="P450" s="333">
        <v>0</v>
      </c>
      <c r="Q450" s="333">
        <v>0</v>
      </c>
      <c r="R450" s="333">
        <v>0</v>
      </c>
      <c r="S450" s="333">
        <v>0</v>
      </c>
      <c r="T450" s="333">
        <v>0</v>
      </c>
      <c r="U450" s="333">
        <v>0</v>
      </c>
      <c r="V450" s="334">
        <v>0.2</v>
      </c>
    </row>
    <row r="451" spans="1:22" ht="13.5" customHeight="1" x14ac:dyDescent="0.4">
      <c r="A451" s="331"/>
      <c r="B451" s="332"/>
      <c r="C451" s="333" t="s">
        <v>229</v>
      </c>
      <c r="D451" s="333">
        <v>20</v>
      </c>
      <c r="E451" s="333">
        <v>0.6</v>
      </c>
      <c r="F451" s="333">
        <v>0.5</v>
      </c>
      <c r="G451" s="333">
        <v>3.7</v>
      </c>
      <c r="H451" s="333">
        <v>92</v>
      </c>
      <c r="I451" s="333">
        <v>56</v>
      </c>
      <c r="J451" s="333">
        <v>8</v>
      </c>
      <c r="K451" s="333">
        <v>3</v>
      </c>
      <c r="L451" s="333">
        <v>5</v>
      </c>
      <c r="M451" s="333">
        <v>0.1</v>
      </c>
      <c r="N451" s="333">
        <v>61</v>
      </c>
      <c r="O451" s="333">
        <v>0</v>
      </c>
      <c r="P451" s="333">
        <v>0.1</v>
      </c>
      <c r="Q451" s="333">
        <v>2</v>
      </c>
      <c r="R451" s="333">
        <v>0.01</v>
      </c>
      <c r="S451" s="333">
        <v>0.01</v>
      </c>
      <c r="T451" s="333">
        <v>2</v>
      </c>
      <c r="U451" s="333">
        <v>0.5</v>
      </c>
      <c r="V451" s="334">
        <v>0.2</v>
      </c>
    </row>
    <row r="452" spans="1:22" ht="13.5" customHeight="1" x14ac:dyDescent="0.4">
      <c r="A452" s="331"/>
      <c r="B452" s="332"/>
      <c r="C452" s="333" t="s">
        <v>230</v>
      </c>
      <c r="D452" s="333">
        <v>50</v>
      </c>
      <c r="E452" s="333">
        <v>2.5</v>
      </c>
      <c r="F452" s="333">
        <v>2.8</v>
      </c>
      <c r="G452" s="333">
        <v>3.8</v>
      </c>
      <c r="H452" s="333">
        <v>152</v>
      </c>
      <c r="I452" s="333">
        <v>82</v>
      </c>
      <c r="J452" s="333">
        <v>5</v>
      </c>
      <c r="K452" s="333">
        <v>7</v>
      </c>
      <c r="L452" s="333">
        <v>21</v>
      </c>
      <c r="M452" s="333">
        <v>0.2</v>
      </c>
      <c r="N452" s="333">
        <v>5</v>
      </c>
      <c r="O452" s="333">
        <v>0</v>
      </c>
      <c r="P452" s="333">
        <v>0.1</v>
      </c>
      <c r="Q452" s="333">
        <v>8</v>
      </c>
      <c r="R452" s="333">
        <v>0.03</v>
      </c>
      <c r="S452" s="333">
        <v>0.04</v>
      </c>
      <c r="T452" s="333">
        <v>1</v>
      </c>
      <c r="U452" s="333">
        <v>0.6</v>
      </c>
      <c r="V452" s="334">
        <v>0.4</v>
      </c>
    </row>
    <row r="453" spans="1:22" ht="13.5" customHeight="1" x14ac:dyDescent="0.4">
      <c r="A453" s="331"/>
      <c r="B453" s="332"/>
      <c r="C453" s="333" t="s">
        <v>231</v>
      </c>
      <c r="D453" s="333">
        <v>7</v>
      </c>
      <c r="E453" s="333">
        <v>0.4</v>
      </c>
      <c r="F453" s="333">
        <v>0.4</v>
      </c>
      <c r="G453" s="333">
        <v>0.8</v>
      </c>
      <c r="H453" s="333">
        <v>27</v>
      </c>
      <c r="I453" s="333">
        <v>31</v>
      </c>
      <c r="J453" s="333">
        <v>13</v>
      </c>
      <c r="K453" s="333">
        <v>7</v>
      </c>
      <c r="L453" s="333">
        <v>7</v>
      </c>
      <c r="M453" s="333">
        <v>0.2</v>
      </c>
      <c r="N453" s="333">
        <v>59</v>
      </c>
      <c r="O453" s="333">
        <v>0</v>
      </c>
      <c r="P453" s="333">
        <v>0.4</v>
      </c>
      <c r="Q453" s="333">
        <v>40</v>
      </c>
      <c r="R453" s="333">
        <v>0.01</v>
      </c>
      <c r="S453" s="333">
        <v>0.02</v>
      </c>
      <c r="T453" s="333">
        <v>3</v>
      </c>
      <c r="U453" s="333">
        <v>0.5</v>
      </c>
      <c r="V453" s="334">
        <v>0.1</v>
      </c>
    </row>
    <row r="454" spans="1:22" ht="13.5" customHeight="1" x14ac:dyDescent="0.4">
      <c r="A454" s="331"/>
      <c r="B454" s="332" t="s">
        <v>916</v>
      </c>
      <c r="C454" s="333"/>
      <c r="D454" s="333">
        <f t="shared" ref="D454:V454" si="125">SUM(D448:D453)</f>
        <v>484</v>
      </c>
      <c r="E454" s="333">
        <f t="shared" si="125"/>
        <v>9.9</v>
      </c>
      <c r="F454" s="333">
        <f t="shared" si="125"/>
        <v>9.9</v>
      </c>
      <c r="G454" s="333">
        <f t="shared" si="125"/>
        <v>86.899999999999991</v>
      </c>
      <c r="H454" s="333">
        <f t="shared" si="125"/>
        <v>480</v>
      </c>
      <c r="I454" s="333">
        <f t="shared" si="125"/>
        <v>352</v>
      </c>
      <c r="J454" s="333">
        <f t="shared" si="125"/>
        <v>37</v>
      </c>
      <c r="K454" s="333">
        <f t="shared" si="125"/>
        <v>39</v>
      </c>
      <c r="L454" s="333">
        <f t="shared" si="125"/>
        <v>114</v>
      </c>
      <c r="M454" s="333">
        <f t="shared" si="125"/>
        <v>1</v>
      </c>
      <c r="N454" s="333">
        <f t="shared" si="125"/>
        <v>179</v>
      </c>
      <c r="O454" s="333">
        <f t="shared" si="125"/>
        <v>0</v>
      </c>
      <c r="P454" s="333">
        <f t="shared" si="125"/>
        <v>0.60000000000000009</v>
      </c>
      <c r="Q454" s="333">
        <f t="shared" si="125"/>
        <v>53</v>
      </c>
      <c r="R454" s="333">
        <f t="shared" si="125"/>
        <v>0.10999999999999999</v>
      </c>
      <c r="S454" s="333">
        <f t="shared" si="125"/>
        <v>0.11</v>
      </c>
      <c r="T454" s="333">
        <f t="shared" si="125"/>
        <v>14</v>
      </c>
      <c r="U454" s="333">
        <f t="shared" si="125"/>
        <v>3.4</v>
      </c>
      <c r="V454" s="334">
        <f t="shared" si="125"/>
        <v>1.2000000000000002</v>
      </c>
    </row>
    <row r="455" spans="1:22" ht="13.5" customHeight="1" x14ac:dyDescent="0.4">
      <c r="A455" s="331"/>
      <c r="B455" s="332" t="s">
        <v>917</v>
      </c>
      <c r="C455" s="333" t="s">
        <v>327</v>
      </c>
      <c r="D455" s="333">
        <v>57</v>
      </c>
      <c r="E455" s="333">
        <v>2.7</v>
      </c>
      <c r="F455" s="333">
        <v>2.2000000000000002</v>
      </c>
      <c r="G455" s="333">
        <v>8.9</v>
      </c>
      <c r="H455" s="333">
        <v>441</v>
      </c>
      <c r="I455" s="333">
        <v>329</v>
      </c>
      <c r="J455" s="333">
        <v>38</v>
      </c>
      <c r="K455" s="333">
        <v>29</v>
      </c>
      <c r="L455" s="333">
        <v>12</v>
      </c>
      <c r="M455" s="333">
        <v>0.3</v>
      </c>
      <c r="N455" s="333">
        <v>0</v>
      </c>
      <c r="O455" s="333">
        <v>0</v>
      </c>
      <c r="P455" s="333">
        <v>0.1</v>
      </c>
      <c r="Q455" s="333">
        <v>5</v>
      </c>
      <c r="R455" s="333">
        <v>0.01</v>
      </c>
      <c r="S455" s="333">
        <v>0.02</v>
      </c>
      <c r="T455" s="333">
        <v>0</v>
      </c>
      <c r="U455" s="333">
        <v>1.6</v>
      </c>
      <c r="V455" s="334">
        <v>1.1000000000000001</v>
      </c>
    </row>
    <row r="456" spans="1:22" ht="13.5" customHeight="1" x14ac:dyDescent="0.4">
      <c r="A456" s="331"/>
      <c r="B456" s="332" t="s">
        <v>916</v>
      </c>
      <c r="C456" s="333"/>
      <c r="D456" s="333">
        <f t="shared" ref="D456:V456" si="126">D454+D455</f>
        <v>541</v>
      </c>
      <c r="E456" s="333">
        <f t="shared" si="126"/>
        <v>12.600000000000001</v>
      </c>
      <c r="F456" s="333">
        <f t="shared" si="126"/>
        <v>12.100000000000001</v>
      </c>
      <c r="G456" s="333">
        <f t="shared" si="126"/>
        <v>95.8</v>
      </c>
      <c r="H456" s="333">
        <f t="shared" si="126"/>
        <v>921</v>
      </c>
      <c r="I456" s="333">
        <f t="shared" si="126"/>
        <v>681</v>
      </c>
      <c r="J456" s="333">
        <f t="shared" si="126"/>
        <v>75</v>
      </c>
      <c r="K456" s="333">
        <f t="shared" si="126"/>
        <v>68</v>
      </c>
      <c r="L456" s="333">
        <f t="shared" si="126"/>
        <v>126</v>
      </c>
      <c r="M456" s="333">
        <f t="shared" si="126"/>
        <v>1.3</v>
      </c>
      <c r="N456" s="333">
        <f t="shared" si="126"/>
        <v>179</v>
      </c>
      <c r="O456" s="333">
        <f t="shared" si="126"/>
        <v>0</v>
      </c>
      <c r="P456" s="333">
        <f t="shared" si="126"/>
        <v>0.70000000000000007</v>
      </c>
      <c r="Q456" s="333">
        <f t="shared" si="126"/>
        <v>58</v>
      </c>
      <c r="R456" s="333">
        <f t="shared" si="126"/>
        <v>0.11999999999999998</v>
      </c>
      <c r="S456" s="333">
        <f t="shared" si="126"/>
        <v>0.13</v>
      </c>
      <c r="T456" s="333">
        <f t="shared" si="126"/>
        <v>14</v>
      </c>
      <c r="U456" s="333">
        <f t="shared" si="126"/>
        <v>5</v>
      </c>
      <c r="V456" s="334">
        <f t="shared" si="126"/>
        <v>2.3000000000000003</v>
      </c>
    </row>
    <row r="457" spans="1:22" ht="13.5" customHeight="1" x14ac:dyDescent="0.4">
      <c r="A457" s="331"/>
      <c r="B457" s="332" t="s">
        <v>858</v>
      </c>
      <c r="C457" s="333" t="s">
        <v>915</v>
      </c>
      <c r="D457" s="333">
        <v>286</v>
      </c>
      <c r="E457" s="333">
        <v>4.3</v>
      </c>
      <c r="F457" s="333">
        <v>0.5</v>
      </c>
      <c r="G457" s="333">
        <v>63.1</v>
      </c>
      <c r="H457" s="333">
        <v>2</v>
      </c>
      <c r="I457" s="333">
        <v>49</v>
      </c>
      <c r="J457" s="333">
        <v>5</v>
      </c>
      <c r="K457" s="333">
        <v>12</v>
      </c>
      <c r="L457" s="333">
        <v>58</v>
      </c>
      <c r="M457" s="333">
        <v>0.2</v>
      </c>
      <c r="N457" s="333">
        <v>0</v>
      </c>
      <c r="O457" s="333">
        <v>0</v>
      </c>
      <c r="P457" s="333">
        <v>0</v>
      </c>
      <c r="Q457" s="333">
        <v>0</v>
      </c>
      <c r="R457" s="333">
        <v>0.03</v>
      </c>
      <c r="S457" s="333">
        <v>0.02</v>
      </c>
      <c r="T457" s="333">
        <v>0</v>
      </c>
      <c r="U457" s="333">
        <v>0.5</v>
      </c>
      <c r="V457" s="334">
        <v>0</v>
      </c>
    </row>
    <row r="458" spans="1:22" ht="13.5" customHeight="1" x14ac:dyDescent="0.4">
      <c r="A458" s="331"/>
      <c r="B458" s="332"/>
      <c r="C458" s="333" t="s">
        <v>232</v>
      </c>
      <c r="D458" s="333">
        <v>55</v>
      </c>
      <c r="E458" s="333">
        <v>3.7</v>
      </c>
      <c r="F458" s="333">
        <v>3.1</v>
      </c>
      <c r="G458" s="333">
        <v>2.9</v>
      </c>
      <c r="H458" s="333">
        <v>161</v>
      </c>
      <c r="I458" s="333">
        <v>127</v>
      </c>
      <c r="J458" s="333">
        <v>14</v>
      </c>
      <c r="K458" s="333">
        <v>7</v>
      </c>
      <c r="L458" s="333">
        <v>43</v>
      </c>
      <c r="M458" s="333">
        <v>0.2</v>
      </c>
      <c r="N458" s="333">
        <v>5</v>
      </c>
      <c r="O458" s="333">
        <v>0</v>
      </c>
      <c r="P458" s="333">
        <v>0.1</v>
      </c>
      <c r="Q458" s="333">
        <v>14</v>
      </c>
      <c r="R458" s="333">
        <v>0.13</v>
      </c>
      <c r="S458" s="333">
        <v>0.04</v>
      </c>
      <c r="T458" s="333">
        <v>8</v>
      </c>
      <c r="U458" s="333">
        <v>0.5</v>
      </c>
      <c r="V458" s="334">
        <v>0.4</v>
      </c>
    </row>
    <row r="459" spans="1:22" ht="13.5" customHeight="1" x14ac:dyDescent="0.4">
      <c r="A459" s="331"/>
      <c r="B459" s="332"/>
      <c r="C459" s="333" t="s">
        <v>233</v>
      </c>
      <c r="D459" s="333">
        <v>18</v>
      </c>
      <c r="E459" s="333">
        <v>0.7</v>
      </c>
      <c r="F459" s="333">
        <v>0.8</v>
      </c>
      <c r="G459" s="333">
        <v>2.2999999999999998</v>
      </c>
      <c r="H459" s="333">
        <v>97</v>
      </c>
      <c r="I459" s="333">
        <v>54</v>
      </c>
      <c r="J459" s="333">
        <v>49</v>
      </c>
      <c r="K459" s="333">
        <v>9</v>
      </c>
      <c r="L459" s="333">
        <v>19</v>
      </c>
      <c r="M459" s="333">
        <v>0.6</v>
      </c>
      <c r="N459" s="333">
        <v>151</v>
      </c>
      <c r="O459" s="333">
        <v>0</v>
      </c>
      <c r="P459" s="333">
        <v>0.3</v>
      </c>
      <c r="Q459" s="333">
        <v>67</v>
      </c>
      <c r="R459" s="333">
        <v>0.02</v>
      </c>
      <c r="S459" s="333">
        <v>0.02</v>
      </c>
      <c r="T459" s="333">
        <v>5</v>
      </c>
      <c r="U459" s="333">
        <v>0.9</v>
      </c>
      <c r="V459" s="334">
        <v>0.2</v>
      </c>
    </row>
    <row r="460" spans="1:22" ht="13.5" customHeight="1" x14ac:dyDescent="0.4">
      <c r="A460" s="331"/>
      <c r="B460" s="332"/>
      <c r="C460" s="333" t="s">
        <v>234</v>
      </c>
      <c r="D460" s="333">
        <v>57</v>
      </c>
      <c r="E460" s="333">
        <v>4.2</v>
      </c>
      <c r="F460" s="333">
        <v>2.9</v>
      </c>
      <c r="G460" s="333">
        <v>3.7</v>
      </c>
      <c r="H460" s="333">
        <v>306</v>
      </c>
      <c r="I460" s="333">
        <v>92</v>
      </c>
      <c r="J460" s="333">
        <v>31</v>
      </c>
      <c r="K460" s="333">
        <v>17</v>
      </c>
      <c r="L460" s="333">
        <v>53</v>
      </c>
      <c r="M460" s="333">
        <v>0.5</v>
      </c>
      <c r="N460" s="333">
        <v>0</v>
      </c>
      <c r="O460" s="333">
        <v>0</v>
      </c>
      <c r="P460" s="333">
        <v>0.4</v>
      </c>
      <c r="Q460" s="333">
        <v>1</v>
      </c>
      <c r="R460" s="333">
        <v>0.01</v>
      </c>
      <c r="S460" s="333">
        <v>0</v>
      </c>
      <c r="T460" s="333">
        <v>1</v>
      </c>
      <c r="U460" s="333">
        <v>2.1</v>
      </c>
      <c r="V460" s="334">
        <v>0.8</v>
      </c>
    </row>
    <row r="461" spans="1:22" ht="13.5" customHeight="1" x14ac:dyDescent="0.4">
      <c r="A461" s="331"/>
      <c r="B461" s="332"/>
      <c r="C461" s="333" t="s">
        <v>235</v>
      </c>
      <c r="D461" s="333">
        <v>16</v>
      </c>
      <c r="E461" s="333">
        <v>0</v>
      </c>
      <c r="F461" s="333">
        <v>0.3</v>
      </c>
      <c r="G461" s="333">
        <v>3.3</v>
      </c>
      <c r="H461" s="333">
        <v>111</v>
      </c>
      <c r="I461" s="333">
        <v>5</v>
      </c>
      <c r="J461" s="333">
        <v>2</v>
      </c>
      <c r="K461" s="333">
        <v>1</v>
      </c>
      <c r="L461" s="333">
        <v>1</v>
      </c>
      <c r="M461" s="333">
        <v>0.1</v>
      </c>
      <c r="N461" s="333">
        <v>6</v>
      </c>
      <c r="O461" s="333">
        <v>0.2</v>
      </c>
      <c r="P461" s="333">
        <v>0</v>
      </c>
      <c r="Q461" s="333">
        <v>0</v>
      </c>
      <c r="R461" s="333">
        <v>0</v>
      </c>
      <c r="S461" s="333">
        <v>0</v>
      </c>
      <c r="T461" s="333">
        <v>0</v>
      </c>
      <c r="U461" s="333">
        <v>0.2</v>
      </c>
      <c r="V461" s="334">
        <v>0.3</v>
      </c>
    </row>
    <row r="462" spans="1:22" ht="13.5" customHeight="1" x14ac:dyDescent="0.4">
      <c r="A462" s="331"/>
      <c r="B462" s="332" t="s">
        <v>916</v>
      </c>
      <c r="C462" s="333"/>
      <c r="D462" s="333">
        <f t="shared" ref="D462:V462" si="127">SUM(D457:D461)</f>
        <v>432</v>
      </c>
      <c r="E462" s="333">
        <f t="shared" si="127"/>
        <v>12.899999999999999</v>
      </c>
      <c r="F462" s="333">
        <f t="shared" si="127"/>
        <v>7.6000000000000005</v>
      </c>
      <c r="G462" s="333">
        <f t="shared" si="127"/>
        <v>75.3</v>
      </c>
      <c r="H462" s="333">
        <f t="shared" si="127"/>
        <v>677</v>
      </c>
      <c r="I462" s="333">
        <f t="shared" si="127"/>
        <v>327</v>
      </c>
      <c r="J462" s="333">
        <f t="shared" si="127"/>
        <v>101</v>
      </c>
      <c r="K462" s="333">
        <f t="shared" si="127"/>
        <v>46</v>
      </c>
      <c r="L462" s="333">
        <f t="shared" si="127"/>
        <v>174</v>
      </c>
      <c r="M462" s="333">
        <f t="shared" si="127"/>
        <v>1.6</v>
      </c>
      <c r="N462" s="333">
        <f t="shared" si="127"/>
        <v>162</v>
      </c>
      <c r="O462" s="333">
        <f t="shared" si="127"/>
        <v>0.2</v>
      </c>
      <c r="P462" s="333">
        <f t="shared" si="127"/>
        <v>0.8</v>
      </c>
      <c r="Q462" s="333">
        <f t="shared" si="127"/>
        <v>82</v>
      </c>
      <c r="R462" s="333">
        <f t="shared" si="127"/>
        <v>0.19</v>
      </c>
      <c r="S462" s="333">
        <f t="shared" si="127"/>
        <v>0.08</v>
      </c>
      <c r="T462" s="333">
        <f t="shared" si="127"/>
        <v>14</v>
      </c>
      <c r="U462" s="333">
        <f t="shared" si="127"/>
        <v>4.2</v>
      </c>
      <c r="V462" s="334">
        <f t="shared" si="127"/>
        <v>1.7000000000000002</v>
      </c>
    </row>
    <row r="463" spans="1:22" ht="13.5" customHeight="1" x14ac:dyDescent="0.4">
      <c r="A463" s="331"/>
      <c r="B463" s="332" t="s">
        <v>918</v>
      </c>
      <c r="C463" s="333" t="s">
        <v>328</v>
      </c>
      <c r="D463" s="333">
        <v>24</v>
      </c>
      <c r="E463" s="333">
        <v>0.5</v>
      </c>
      <c r="F463" s="333">
        <v>0.2</v>
      </c>
      <c r="G463" s="333">
        <v>5.2</v>
      </c>
      <c r="H463" s="333">
        <v>76</v>
      </c>
      <c r="I463" s="333">
        <v>94</v>
      </c>
      <c r="J463" s="333">
        <v>1</v>
      </c>
      <c r="K463" s="333">
        <v>5</v>
      </c>
      <c r="L463" s="333">
        <v>8</v>
      </c>
      <c r="M463" s="333">
        <v>0.1</v>
      </c>
      <c r="N463" s="333">
        <v>0</v>
      </c>
      <c r="O463" s="333">
        <v>0</v>
      </c>
      <c r="P463" s="333">
        <v>0</v>
      </c>
      <c r="Q463" s="333">
        <v>0</v>
      </c>
      <c r="R463" s="333">
        <v>0.24</v>
      </c>
      <c r="S463" s="333">
        <v>0.01</v>
      </c>
      <c r="T463" s="333">
        <v>28</v>
      </c>
      <c r="U463" s="333">
        <v>0.4</v>
      </c>
      <c r="V463" s="334">
        <v>0.2</v>
      </c>
    </row>
    <row r="464" spans="1:22" ht="13.5" customHeight="1" x14ac:dyDescent="0.4">
      <c r="A464" s="331"/>
      <c r="B464" s="332" t="s">
        <v>916</v>
      </c>
      <c r="C464" s="333"/>
      <c r="D464" s="333">
        <f t="shared" ref="D464:V464" si="128">D462+D463</f>
        <v>456</v>
      </c>
      <c r="E464" s="333">
        <f t="shared" si="128"/>
        <v>13.399999999999999</v>
      </c>
      <c r="F464" s="333">
        <f t="shared" si="128"/>
        <v>7.8000000000000007</v>
      </c>
      <c r="G464" s="333">
        <f t="shared" si="128"/>
        <v>80.5</v>
      </c>
      <c r="H464" s="333">
        <f t="shared" si="128"/>
        <v>753</v>
      </c>
      <c r="I464" s="333">
        <f t="shared" si="128"/>
        <v>421</v>
      </c>
      <c r="J464" s="333">
        <f t="shared" si="128"/>
        <v>102</v>
      </c>
      <c r="K464" s="333">
        <f t="shared" si="128"/>
        <v>51</v>
      </c>
      <c r="L464" s="333">
        <f t="shared" si="128"/>
        <v>182</v>
      </c>
      <c r="M464" s="333">
        <f t="shared" si="128"/>
        <v>1.7000000000000002</v>
      </c>
      <c r="N464" s="333">
        <f t="shared" si="128"/>
        <v>162</v>
      </c>
      <c r="O464" s="333">
        <f t="shared" si="128"/>
        <v>0.2</v>
      </c>
      <c r="P464" s="333">
        <f t="shared" si="128"/>
        <v>0.8</v>
      </c>
      <c r="Q464" s="333">
        <f t="shared" si="128"/>
        <v>82</v>
      </c>
      <c r="R464" s="333">
        <f t="shared" si="128"/>
        <v>0.43</v>
      </c>
      <c r="S464" s="333">
        <f t="shared" si="128"/>
        <v>0.09</v>
      </c>
      <c r="T464" s="333">
        <f t="shared" si="128"/>
        <v>42</v>
      </c>
      <c r="U464" s="333">
        <f t="shared" si="128"/>
        <v>4.6000000000000005</v>
      </c>
      <c r="V464" s="334">
        <f t="shared" si="128"/>
        <v>1.9000000000000001</v>
      </c>
    </row>
    <row r="465" spans="1:22" ht="13.5" customHeight="1" x14ac:dyDescent="0.4">
      <c r="A465" s="331" t="s">
        <v>919</v>
      </c>
      <c r="B465" s="332"/>
      <c r="C465" s="333"/>
      <c r="D465" s="333">
        <f t="shared" ref="D465:V465" si="129">D456+D464</f>
        <v>997</v>
      </c>
      <c r="E465" s="333">
        <f t="shared" si="129"/>
        <v>26</v>
      </c>
      <c r="F465" s="333">
        <f t="shared" si="129"/>
        <v>19.900000000000002</v>
      </c>
      <c r="G465" s="333">
        <f t="shared" si="129"/>
        <v>176.3</v>
      </c>
      <c r="H465" s="333">
        <f t="shared" si="129"/>
        <v>1674</v>
      </c>
      <c r="I465" s="333">
        <f t="shared" si="129"/>
        <v>1102</v>
      </c>
      <c r="J465" s="333">
        <f t="shared" si="129"/>
        <v>177</v>
      </c>
      <c r="K465" s="333">
        <f t="shared" si="129"/>
        <v>119</v>
      </c>
      <c r="L465" s="333">
        <f t="shared" si="129"/>
        <v>308</v>
      </c>
      <c r="M465" s="333">
        <f t="shared" si="129"/>
        <v>3</v>
      </c>
      <c r="N465" s="333">
        <f t="shared" si="129"/>
        <v>341</v>
      </c>
      <c r="O465" s="333">
        <f t="shared" si="129"/>
        <v>0.2</v>
      </c>
      <c r="P465" s="333">
        <f t="shared" si="129"/>
        <v>1.5</v>
      </c>
      <c r="Q465" s="333">
        <f t="shared" si="129"/>
        <v>140</v>
      </c>
      <c r="R465" s="333">
        <f t="shared" si="129"/>
        <v>0.54999999999999993</v>
      </c>
      <c r="S465" s="333">
        <f t="shared" si="129"/>
        <v>0.22</v>
      </c>
      <c r="T465" s="333">
        <f t="shared" si="129"/>
        <v>56</v>
      </c>
      <c r="U465" s="333">
        <f t="shared" si="129"/>
        <v>9.6000000000000014</v>
      </c>
      <c r="V465" s="334">
        <f t="shared" si="129"/>
        <v>4.2</v>
      </c>
    </row>
    <row r="466" spans="1:22" ht="13.5" customHeight="1" x14ac:dyDescent="0.4">
      <c r="A466" s="335">
        <v>45318</v>
      </c>
      <c r="B466" s="332" t="s">
        <v>848</v>
      </c>
      <c r="C466" s="333" t="s">
        <v>915</v>
      </c>
      <c r="D466" s="333">
        <v>286</v>
      </c>
      <c r="E466" s="333">
        <v>4.3</v>
      </c>
      <c r="F466" s="333">
        <v>0.5</v>
      </c>
      <c r="G466" s="333">
        <v>63.1</v>
      </c>
      <c r="H466" s="333">
        <v>2</v>
      </c>
      <c r="I466" s="333">
        <v>49</v>
      </c>
      <c r="J466" s="333">
        <v>5</v>
      </c>
      <c r="K466" s="333">
        <v>12</v>
      </c>
      <c r="L466" s="333">
        <v>58</v>
      </c>
      <c r="M466" s="333">
        <v>0.2</v>
      </c>
      <c r="N466" s="333">
        <v>0</v>
      </c>
      <c r="O466" s="333">
        <v>0</v>
      </c>
      <c r="P466" s="333">
        <v>0</v>
      </c>
      <c r="Q466" s="333">
        <v>0</v>
      </c>
      <c r="R466" s="333">
        <v>0.03</v>
      </c>
      <c r="S466" s="333">
        <v>0.02</v>
      </c>
      <c r="T466" s="333">
        <v>0</v>
      </c>
      <c r="U466" s="333">
        <v>0.5</v>
      </c>
      <c r="V466" s="334">
        <v>0</v>
      </c>
    </row>
    <row r="467" spans="1:22" ht="13.5" customHeight="1" x14ac:dyDescent="0.4">
      <c r="A467" s="331"/>
      <c r="B467" s="332"/>
      <c r="C467" s="333" t="s">
        <v>236</v>
      </c>
      <c r="D467" s="333">
        <v>79</v>
      </c>
      <c r="E467" s="333">
        <v>3.7</v>
      </c>
      <c r="F467" s="333">
        <v>3.6</v>
      </c>
      <c r="G467" s="333">
        <v>8.1999999999999993</v>
      </c>
      <c r="H467" s="333">
        <v>239</v>
      </c>
      <c r="I467" s="333">
        <v>53</v>
      </c>
      <c r="J467" s="333">
        <v>6</v>
      </c>
      <c r="K467" s="333">
        <v>4</v>
      </c>
      <c r="L467" s="333">
        <v>8</v>
      </c>
      <c r="M467" s="333">
        <v>0.1</v>
      </c>
      <c r="N467" s="333">
        <v>1</v>
      </c>
      <c r="O467" s="333">
        <v>0</v>
      </c>
      <c r="P467" s="333">
        <v>0.1</v>
      </c>
      <c r="Q467" s="333">
        <v>0</v>
      </c>
      <c r="R467" s="333">
        <v>0.02</v>
      </c>
      <c r="S467" s="333">
        <v>0</v>
      </c>
      <c r="T467" s="333">
        <v>3</v>
      </c>
      <c r="U467" s="333">
        <v>0.5</v>
      </c>
      <c r="V467" s="334">
        <v>0.6</v>
      </c>
    </row>
    <row r="468" spans="1:22" ht="13.5" customHeight="1" x14ac:dyDescent="0.4">
      <c r="A468" s="331"/>
      <c r="B468" s="332"/>
      <c r="C468" s="333" t="s">
        <v>237</v>
      </c>
      <c r="D468" s="333">
        <v>16</v>
      </c>
      <c r="E468" s="333">
        <v>0.7</v>
      </c>
      <c r="F468" s="333">
        <v>0.6</v>
      </c>
      <c r="G468" s="333">
        <v>2.2000000000000002</v>
      </c>
      <c r="H468" s="333">
        <v>79</v>
      </c>
      <c r="I468" s="333">
        <v>122</v>
      </c>
      <c r="J468" s="333">
        <v>9</v>
      </c>
      <c r="K468" s="333">
        <v>12</v>
      </c>
      <c r="L468" s="333">
        <v>13</v>
      </c>
      <c r="M468" s="333">
        <v>0.3</v>
      </c>
      <c r="N468" s="333">
        <v>138</v>
      </c>
      <c r="O468" s="333">
        <v>0</v>
      </c>
      <c r="P468" s="333">
        <v>0.3</v>
      </c>
      <c r="Q468" s="333">
        <v>39</v>
      </c>
      <c r="R468" s="333">
        <v>0.03</v>
      </c>
      <c r="S468" s="333">
        <v>0.04</v>
      </c>
      <c r="T468" s="333">
        <v>5</v>
      </c>
      <c r="U468" s="333">
        <v>0.6</v>
      </c>
      <c r="V468" s="334">
        <v>0.2</v>
      </c>
    </row>
    <row r="469" spans="1:22" ht="13.5" customHeight="1" x14ac:dyDescent="0.4">
      <c r="A469" s="331"/>
      <c r="B469" s="332"/>
      <c r="C469" s="333" t="s">
        <v>238</v>
      </c>
      <c r="D469" s="333">
        <v>45</v>
      </c>
      <c r="E469" s="333">
        <v>1.4</v>
      </c>
      <c r="F469" s="333">
        <v>0.2</v>
      </c>
      <c r="G469" s="333">
        <v>9.3000000000000007</v>
      </c>
      <c r="H469" s="333">
        <v>173</v>
      </c>
      <c r="I469" s="333">
        <v>184</v>
      </c>
      <c r="J469" s="333">
        <v>12</v>
      </c>
      <c r="K469" s="333">
        <v>13</v>
      </c>
      <c r="L469" s="333">
        <v>32</v>
      </c>
      <c r="M469" s="333">
        <v>0.2</v>
      </c>
      <c r="N469" s="333">
        <v>255</v>
      </c>
      <c r="O469" s="333">
        <v>1.3</v>
      </c>
      <c r="P469" s="333">
        <v>2</v>
      </c>
      <c r="Q469" s="333">
        <v>9</v>
      </c>
      <c r="R469" s="333">
        <v>0.03</v>
      </c>
      <c r="S469" s="333">
        <v>0.04</v>
      </c>
      <c r="T469" s="333">
        <v>16</v>
      </c>
      <c r="U469" s="333">
        <v>1.4</v>
      </c>
      <c r="V469" s="334">
        <v>0.4</v>
      </c>
    </row>
    <row r="470" spans="1:22" ht="13.5" customHeight="1" x14ac:dyDescent="0.4">
      <c r="A470" s="331"/>
      <c r="B470" s="332"/>
      <c r="C470" s="333" t="s">
        <v>239</v>
      </c>
      <c r="D470" s="333">
        <v>17</v>
      </c>
      <c r="E470" s="333">
        <v>0.6</v>
      </c>
      <c r="F470" s="333">
        <v>0.3</v>
      </c>
      <c r="G470" s="333">
        <v>4.4000000000000004</v>
      </c>
      <c r="H470" s="333">
        <v>197</v>
      </c>
      <c r="I470" s="333">
        <v>191</v>
      </c>
      <c r="J470" s="333">
        <v>32</v>
      </c>
      <c r="K470" s="333">
        <v>16</v>
      </c>
      <c r="L470" s="333">
        <v>11</v>
      </c>
      <c r="M470" s="333">
        <v>0.2</v>
      </c>
      <c r="N470" s="333">
        <v>52</v>
      </c>
      <c r="O470" s="333">
        <v>0</v>
      </c>
      <c r="P470" s="333">
        <v>0.1</v>
      </c>
      <c r="Q470" s="333">
        <v>3</v>
      </c>
      <c r="R470" s="333">
        <v>0</v>
      </c>
      <c r="S470" s="333">
        <v>0.01</v>
      </c>
      <c r="T470" s="333">
        <v>0</v>
      </c>
      <c r="U470" s="333">
        <v>1</v>
      </c>
      <c r="V470" s="334">
        <v>0.5</v>
      </c>
    </row>
    <row r="471" spans="1:22" ht="13.5" customHeight="1" x14ac:dyDescent="0.4">
      <c r="A471" s="331"/>
      <c r="B471" s="332" t="s">
        <v>916</v>
      </c>
      <c r="C471" s="333"/>
      <c r="D471" s="333">
        <f t="shared" ref="D471:V471" si="130">SUM(D466:D470)</f>
        <v>443</v>
      </c>
      <c r="E471" s="333">
        <f t="shared" si="130"/>
        <v>10.7</v>
      </c>
      <c r="F471" s="333">
        <f t="shared" si="130"/>
        <v>5.1999999999999993</v>
      </c>
      <c r="G471" s="333">
        <f t="shared" si="130"/>
        <v>87.2</v>
      </c>
      <c r="H471" s="333">
        <f t="shared" si="130"/>
        <v>690</v>
      </c>
      <c r="I471" s="333">
        <f t="shared" si="130"/>
        <v>599</v>
      </c>
      <c r="J471" s="333">
        <f t="shared" si="130"/>
        <v>64</v>
      </c>
      <c r="K471" s="333">
        <f t="shared" si="130"/>
        <v>57</v>
      </c>
      <c r="L471" s="333">
        <f t="shared" si="130"/>
        <v>122</v>
      </c>
      <c r="M471" s="333">
        <f t="shared" si="130"/>
        <v>1</v>
      </c>
      <c r="N471" s="333">
        <f t="shared" si="130"/>
        <v>446</v>
      </c>
      <c r="O471" s="333">
        <f t="shared" si="130"/>
        <v>1.3</v>
      </c>
      <c r="P471" s="333">
        <f t="shared" si="130"/>
        <v>2.5</v>
      </c>
      <c r="Q471" s="333">
        <f t="shared" si="130"/>
        <v>51</v>
      </c>
      <c r="R471" s="333">
        <f t="shared" si="130"/>
        <v>0.11</v>
      </c>
      <c r="S471" s="333">
        <f t="shared" si="130"/>
        <v>0.11</v>
      </c>
      <c r="T471" s="333">
        <f t="shared" si="130"/>
        <v>24</v>
      </c>
      <c r="U471" s="333">
        <f t="shared" si="130"/>
        <v>4</v>
      </c>
      <c r="V471" s="334">
        <f t="shared" si="130"/>
        <v>1.7000000000000002</v>
      </c>
    </row>
    <row r="472" spans="1:22" ht="13.5" customHeight="1" x14ac:dyDescent="0.4">
      <c r="A472" s="331"/>
      <c r="B472" s="332" t="s">
        <v>917</v>
      </c>
      <c r="C472" s="333" t="s">
        <v>329</v>
      </c>
      <c r="D472" s="333">
        <v>77</v>
      </c>
      <c r="E472" s="333">
        <v>0.9</v>
      </c>
      <c r="F472" s="333">
        <v>0.1</v>
      </c>
      <c r="G472" s="333">
        <v>18.100000000000001</v>
      </c>
      <c r="H472" s="333">
        <v>48</v>
      </c>
      <c r="I472" s="333">
        <v>0</v>
      </c>
      <c r="J472" s="333">
        <v>0</v>
      </c>
      <c r="K472" s="333">
        <v>0</v>
      </c>
      <c r="L472" s="333">
        <v>0</v>
      </c>
      <c r="M472" s="333">
        <v>0</v>
      </c>
      <c r="N472" s="333">
        <v>0</v>
      </c>
      <c r="O472" s="333">
        <v>0</v>
      </c>
      <c r="P472" s="333">
        <v>0</v>
      </c>
      <c r="Q472" s="333">
        <v>0</v>
      </c>
      <c r="R472" s="333">
        <v>0</v>
      </c>
      <c r="S472" s="333">
        <v>0</v>
      </c>
      <c r="T472" s="333">
        <v>0</v>
      </c>
      <c r="U472" s="333">
        <v>1.1000000000000001</v>
      </c>
      <c r="V472" s="334">
        <v>0.1</v>
      </c>
    </row>
    <row r="473" spans="1:22" ht="13.5" customHeight="1" x14ac:dyDescent="0.4">
      <c r="A473" s="331"/>
      <c r="B473" s="332" t="s">
        <v>916</v>
      </c>
      <c r="C473" s="333"/>
      <c r="D473" s="333">
        <f t="shared" ref="D473:V473" si="131">D471+D472</f>
        <v>520</v>
      </c>
      <c r="E473" s="333">
        <f t="shared" si="131"/>
        <v>11.6</v>
      </c>
      <c r="F473" s="333">
        <f t="shared" si="131"/>
        <v>5.2999999999999989</v>
      </c>
      <c r="G473" s="333">
        <f t="shared" si="131"/>
        <v>105.30000000000001</v>
      </c>
      <c r="H473" s="333">
        <f t="shared" si="131"/>
        <v>738</v>
      </c>
      <c r="I473" s="333">
        <f t="shared" si="131"/>
        <v>599</v>
      </c>
      <c r="J473" s="333">
        <f t="shared" si="131"/>
        <v>64</v>
      </c>
      <c r="K473" s="333">
        <f t="shared" si="131"/>
        <v>57</v>
      </c>
      <c r="L473" s="333">
        <f t="shared" si="131"/>
        <v>122</v>
      </c>
      <c r="M473" s="333">
        <f t="shared" si="131"/>
        <v>1</v>
      </c>
      <c r="N473" s="333">
        <f t="shared" si="131"/>
        <v>446</v>
      </c>
      <c r="O473" s="333">
        <f t="shared" si="131"/>
        <v>1.3</v>
      </c>
      <c r="P473" s="333">
        <f t="shared" si="131"/>
        <v>2.5</v>
      </c>
      <c r="Q473" s="333">
        <f t="shared" si="131"/>
        <v>51</v>
      </c>
      <c r="R473" s="333">
        <f t="shared" si="131"/>
        <v>0.11</v>
      </c>
      <c r="S473" s="333">
        <f t="shared" si="131"/>
        <v>0.11</v>
      </c>
      <c r="T473" s="333">
        <f t="shared" si="131"/>
        <v>24</v>
      </c>
      <c r="U473" s="333">
        <f t="shared" si="131"/>
        <v>5.0999999999999996</v>
      </c>
      <c r="V473" s="334">
        <f t="shared" si="131"/>
        <v>1.8000000000000003</v>
      </c>
    </row>
    <row r="474" spans="1:22" ht="13.5" customHeight="1" x14ac:dyDescent="0.4">
      <c r="A474" s="331"/>
      <c r="B474" s="332" t="s">
        <v>858</v>
      </c>
      <c r="C474" s="333" t="s">
        <v>915</v>
      </c>
      <c r="D474" s="333">
        <v>286</v>
      </c>
      <c r="E474" s="333">
        <v>4.3</v>
      </c>
      <c r="F474" s="333">
        <v>0.5</v>
      </c>
      <c r="G474" s="333">
        <v>63.1</v>
      </c>
      <c r="H474" s="333">
        <v>2</v>
      </c>
      <c r="I474" s="333">
        <v>49</v>
      </c>
      <c r="J474" s="333">
        <v>5</v>
      </c>
      <c r="K474" s="333">
        <v>12</v>
      </c>
      <c r="L474" s="333">
        <v>58</v>
      </c>
      <c r="M474" s="333">
        <v>0.2</v>
      </c>
      <c r="N474" s="333">
        <v>0</v>
      </c>
      <c r="O474" s="333">
        <v>0</v>
      </c>
      <c r="P474" s="333">
        <v>0</v>
      </c>
      <c r="Q474" s="333">
        <v>0</v>
      </c>
      <c r="R474" s="333">
        <v>0.03</v>
      </c>
      <c r="S474" s="333">
        <v>0.02</v>
      </c>
      <c r="T474" s="333">
        <v>0</v>
      </c>
      <c r="U474" s="333">
        <v>0.5</v>
      </c>
      <c r="V474" s="334">
        <v>0</v>
      </c>
    </row>
    <row r="475" spans="1:22" ht="13.5" customHeight="1" x14ac:dyDescent="0.4">
      <c r="A475" s="331"/>
      <c r="B475" s="332"/>
      <c r="C475" s="333" t="s">
        <v>240</v>
      </c>
      <c r="D475" s="333">
        <v>82</v>
      </c>
      <c r="E475" s="333">
        <v>3.5</v>
      </c>
      <c r="F475" s="333">
        <v>4.8</v>
      </c>
      <c r="G475" s="333">
        <v>6.5</v>
      </c>
      <c r="H475" s="333">
        <v>464</v>
      </c>
      <c r="I475" s="333">
        <v>64</v>
      </c>
      <c r="J475" s="333">
        <v>13</v>
      </c>
      <c r="K475" s="333">
        <v>6</v>
      </c>
      <c r="L475" s="333">
        <v>44</v>
      </c>
      <c r="M475" s="333">
        <v>0.4</v>
      </c>
      <c r="N475" s="333">
        <v>41</v>
      </c>
      <c r="O475" s="333">
        <v>0.7</v>
      </c>
      <c r="P475" s="333">
        <v>0.2</v>
      </c>
      <c r="Q475" s="333">
        <v>4</v>
      </c>
      <c r="R475" s="333">
        <v>0.03</v>
      </c>
      <c r="S475" s="333">
        <v>7.0000000000000007E-2</v>
      </c>
      <c r="T475" s="333">
        <v>1</v>
      </c>
      <c r="U475" s="333">
        <v>0.5</v>
      </c>
      <c r="V475" s="334">
        <v>1.2</v>
      </c>
    </row>
    <row r="476" spans="1:22" ht="13.5" customHeight="1" x14ac:dyDescent="0.4">
      <c r="A476" s="331"/>
      <c r="B476" s="332"/>
      <c r="C476" s="333" t="s">
        <v>78</v>
      </c>
      <c r="D476" s="333">
        <v>6</v>
      </c>
      <c r="E476" s="333">
        <v>0.3</v>
      </c>
      <c r="F476" s="333">
        <v>0</v>
      </c>
      <c r="G476" s="333">
        <v>1.3</v>
      </c>
      <c r="H476" s="333">
        <v>93</v>
      </c>
      <c r="I476" s="333">
        <v>75</v>
      </c>
      <c r="J476" s="333">
        <v>24</v>
      </c>
      <c r="K476" s="333">
        <v>5</v>
      </c>
      <c r="L476" s="333">
        <v>12</v>
      </c>
      <c r="M476" s="333">
        <v>0.3</v>
      </c>
      <c r="N476" s="333">
        <v>81</v>
      </c>
      <c r="O476" s="333">
        <v>0</v>
      </c>
      <c r="P476" s="333">
        <v>0.2</v>
      </c>
      <c r="Q476" s="333">
        <v>20</v>
      </c>
      <c r="R476" s="333">
        <v>0.01</v>
      </c>
      <c r="S476" s="333">
        <v>0.03</v>
      </c>
      <c r="T476" s="333">
        <v>6</v>
      </c>
      <c r="U476" s="333">
        <v>0.5</v>
      </c>
      <c r="V476" s="334">
        <v>0.2</v>
      </c>
    </row>
    <row r="477" spans="1:22" ht="13.5" customHeight="1" x14ac:dyDescent="0.4">
      <c r="A477" s="331"/>
      <c r="B477" s="332"/>
      <c r="C477" s="333" t="s">
        <v>85</v>
      </c>
      <c r="D477" s="333">
        <v>50</v>
      </c>
      <c r="E477" s="333">
        <v>2.5</v>
      </c>
      <c r="F477" s="333">
        <v>1.8</v>
      </c>
      <c r="G477" s="333">
        <v>5.5</v>
      </c>
      <c r="H477" s="333">
        <v>159</v>
      </c>
      <c r="I477" s="333">
        <v>114</v>
      </c>
      <c r="J477" s="333">
        <v>13</v>
      </c>
      <c r="K477" s="333">
        <v>7</v>
      </c>
      <c r="L477" s="333">
        <v>26</v>
      </c>
      <c r="M477" s="333">
        <v>0.2</v>
      </c>
      <c r="N477" s="333">
        <v>71</v>
      </c>
      <c r="O477" s="333">
        <v>0</v>
      </c>
      <c r="P477" s="333">
        <v>0.1</v>
      </c>
      <c r="Q477" s="333">
        <v>0</v>
      </c>
      <c r="R477" s="333">
        <v>0.09</v>
      </c>
      <c r="S477" s="333">
        <v>0.03</v>
      </c>
      <c r="T477" s="333">
        <v>4</v>
      </c>
      <c r="U477" s="333">
        <v>0.5</v>
      </c>
      <c r="V477" s="334">
        <v>0.4</v>
      </c>
    </row>
    <row r="478" spans="1:22" ht="13.5" customHeight="1" x14ac:dyDescent="0.4">
      <c r="A478" s="331"/>
      <c r="B478" s="332"/>
      <c r="C478" s="333" t="s">
        <v>241</v>
      </c>
      <c r="D478" s="333">
        <v>47</v>
      </c>
      <c r="E478" s="333">
        <v>0.8</v>
      </c>
      <c r="F478" s="333">
        <v>3.4</v>
      </c>
      <c r="G478" s="333">
        <v>3.2</v>
      </c>
      <c r="H478" s="333">
        <v>83</v>
      </c>
      <c r="I478" s="333">
        <v>6</v>
      </c>
      <c r="J478" s="333">
        <v>1</v>
      </c>
      <c r="K478" s="333">
        <v>2</v>
      </c>
      <c r="L478" s="333">
        <v>8</v>
      </c>
      <c r="M478" s="333">
        <v>0.1</v>
      </c>
      <c r="N478" s="333">
        <v>0</v>
      </c>
      <c r="O478" s="333">
        <v>0</v>
      </c>
      <c r="P478" s="333">
        <v>0</v>
      </c>
      <c r="Q478" s="333">
        <v>0</v>
      </c>
      <c r="R478" s="333">
        <v>0.02</v>
      </c>
      <c r="S478" s="333">
        <v>0.01</v>
      </c>
      <c r="T478" s="333">
        <v>0</v>
      </c>
      <c r="U478" s="333">
        <v>0.2</v>
      </c>
      <c r="V478" s="334">
        <v>0.2</v>
      </c>
    </row>
    <row r="479" spans="1:22" ht="13.5" customHeight="1" x14ac:dyDescent="0.4">
      <c r="A479" s="331"/>
      <c r="B479" s="332" t="s">
        <v>916</v>
      </c>
      <c r="C479" s="333"/>
      <c r="D479" s="333">
        <f t="shared" ref="D479:V479" si="132">SUM(D474:D478)</f>
        <v>471</v>
      </c>
      <c r="E479" s="333">
        <f t="shared" si="132"/>
        <v>11.4</v>
      </c>
      <c r="F479" s="333">
        <f t="shared" si="132"/>
        <v>10.5</v>
      </c>
      <c r="G479" s="333">
        <f t="shared" si="132"/>
        <v>79.599999999999994</v>
      </c>
      <c r="H479" s="333">
        <f t="shared" si="132"/>
        <v>801</v>
      </c>
      <c r="I479" s="333">
        <f t="shared" si="132"/>
        <v>308</v>
      </c>
      <c r="J479" s="333">
        <f t="shared" si="132"/>
        <v>56</v>
      </c>
      <c r="K479" s="333">
        <f t="shared" si="132"/>
        <v>32</v>
      </c>
      <c r="L479" s="333">
        <f t="shared" si="132"/>
        <v>148</v>
      </c>
      <c r="M479" s="333">
        <f t="shared" si="132"/>
        <v>1.2000000000000002</v>
      </c>
      <c r="N479" s="333">
        <f t="shared" si="132"/>
        <v>193</v>
      </c>
      <c r="O479" s="333">
        <f t="shared" si="132"/>
        <v>0.7</v>
      </c>
      <c r="P479" s="333">
        <f t="shared" si="132"/>
        <v>0.5</v>
      </c>
      <c r="Q479" s="333">
        <f t="shared" si="132"/>
        <v>24</v>
      </c>
      <c r="R479" s="333">
        <f t="shared" si="132"/>
        <v>0.17999999999999997</v>
      </c>
      <c r="S479" s="333">
        <f t="shared" si="132"/>
        <v>0.16000000000000003</v>
      </c>
      <c r="T479" s="333">
        <f t="shared" si="132"/>
        <v>11</v>
      </c>
      <c r="U479" s="333">
        <f t="shared" si="132"/>
        <v>2.2000000000000002</v>
      </c>
      <c r="V479" s="334">
        <f t="shared" si="132"/>
        <v>1.9999999999999998</v>
      </c>
    </row>
    <row r="480" spans="1:22" ht="13.5" customHeight="1" x14ac:dyDescent="0.4">
      <c r="A480" s="331"/>
      <c r="B480" s="332" t="s">
        <v>918</v>
      </c>
      <c r="C480" s="333" t="s">
        <v>330</v>
      </c>
      <c r="D480" s="333">
        <v>45</v>
      </c>
      <c r="E480" s="333">
        <v>2.2000000000000002</v>
      </c>
      <c r="F480" s="333">
        <v>0.9</v>
      </c>
      <c r="G480" s="333">
        <v>9.1999999999999993</v>
      </c>
      <c r="H480" s="333">
        <v>463</v>
      </c>
      <c r="I480" s="333">
        <v>402</v>
      </c>
      <c r="J480" s="333">
        <v>62</v>
      </c>
      <c r="K480" s="333">
        <v>41</v>
      </c>
      <c r="L480" s="333">
        <v>18</v>
      </c>
      <c r="M480" s="333">
        <v>0.4</v>
      </c>
      <c r="N480" s="333">
        <v>22</v>
      </c>
      <c r="O480" s="333">
        <v>0.2</v>
      </c>
      <c r="P480" s="333">
        <v>0.3</v>
      </c>
      <c r="Q480" s="333">
        <v>35</v>
      </c>
      <c r="R480" s="333">
        <v>0.01</v>
      </c>
      <c r="S480" s="333">
        <v>0.03</v>
      </c>
      <c r="T480" s="333">
        <v>0</v>
      </c>
      <c r="U480" s="333">
        <v>3.2</v>
      </c>
      <c r="V480" s="334">
        <v>1.2</v>
      </c>
    </row>
    <row r="481" spans="1:22" ht="13.5" customHeight="1" x14ac:dyDescent="0.4">
      <c r="A481" s="331"/>
      <c r="B481" s="332" t="s">
        <v>916</v>
      </c>
      <c r="C481" s="333"/>
      <c r="D481" s="333">
        <f t="shared" ref="D481:V481" si="133">D479+D480</f>
        <v>516</v>
      </c>
      <c r="E481" s="333">
        <f t="shared" si="133"/>
        <v>13.600000000000001</v>
      </c>
      <c r="F481" s="333">
        <f t="shared" si="133"/>
        <v>11.4</v>
      </c>
      <c r="G481" s="333">
        <f t="shared" si="133"/>
        <v>88.8</v>
      </c>
      <c r="H481" s="333">
        <f t="shared" si="133"/>
        <v>1264</v>
      </c>
      <c r="I481" s="333">
        <f t="shared" si="133"/>
        <v>710</v>
      </c>
      <c r="J481" s="333">
        <f t="shared" si="133"/>
        <v>118</v>
      </c>
      <c r="K481" s="333">
        <f t="shared" si="133"/>
        <v>73</v>
      </c>
      <c r="L481" s="333">
        <f t="shared" si="133"/>
        <v>166</v>
      </c>
      <c r="M481" s="333">
        <f t="shared" si="133"/>
        <v>1.6</v>
      </c>
      <c r="N481" s="333">
        <f t="shared" si="133"/>
        <v>215</v>
      </c>
      <c r="O481" s="333">
        <f t="shared" si="133"/>
        <v>0.89999999999999991</v>
      </c>
      <c r="P481" s="333">
        <f t="shared" si="133"/>
        <v>0.8</v>
      </c>
      <c r="Q481" s="333">
        <f t="shared" si="133"/>
        <v>59</v>
      </c>
      <c r="R481" s="333">
        <f t="shared" si="133"/>
        <v>0.18999999999999997</v>
      </c>
      <c r="S481" s="333">
        <f t="shared" si="133"/>
        <v>0.19000000000000003</v>
      </c>
      <c r="T481" s="333">
        <f t="shared" si="133"/>
        <v>11</v>
      </c>
      <c r="U481" s="333">
        <f t="shared" si="133"/>
        <v>5.4</v>
      </c>
      <c r="V481" s="334">
        <f t="shared" si="133"/>
        <v>3.1999999999999997</v>
      </c>
    </row>
    <row r="482" spans="1:22" ht="13.5" customHeight="1" x14ac:dyDescent="0.4">
      <c r="A482" s="331" t="s">
        <v>919</v>
      </c>
      <c r="B482" s="332"/>
      <c r="C482" s="333"/>
      <c r="D482" s="333">
        <f t="shared" ref="D482:V482" si="134">D473+D481</f>
        <v>1036</v>
      </c>
      <c r="E482" s="333">
        <f t="shared" si="134"/>
        <v>25.200000000000003</v>
      </c>
      <c r="F482" s="333">
        <f t="shared" si="134"/>
        <v>16.7</v>
      </c>
      <c r="G482" s="333">
        <f t="shared" si="134"/>
        <v>194.10000000000002</v>
      </c>
      <c r="H482" s="333">
        <f t="shared" si="134"/>
        <v>2002</v>
      </c>
      <c r="I482" s="333">
        <f t="shared" si="134"/>
        <v>1309</v>
      </c>
      <c r="J482" s="333">
        <f t="shared" si="134"/>
        <v>182</v>
      </c>
      <c r="K482" s="333">
        <f t="shared" si="134"/>
        <v>130</v>
      </c>
      <c r="L482" s="333">
        <f t="shared" si="134"/>
        <v>288</v>
      </c>
      <c r="M482" s="333">
        <f t="shared" si="134"/>
        <v>2.6</v>
      </c>
      <c r="N482" s="333">
        <f t="shared" si="134"/>
        <v>661</v>
      </c>
      <c r="O482" s="333">
        <f t="shared" si="134"/>
        <v>2.2000000000000002</v>
      </c>
      <c r="P482" s="333">
        <f t="shared" si="134"/>
        <v>3.3</v>
      </c>
      <c r="Q482" s="333">
        <f t="shared" si="134"/>
        <v>110</v>
      </c>
      <c r="R482" s="333">
        <f t="shared" si="134"/>
        <v>0.3</v>
      </c>
      <c r="S482" s="333">
        <f t="shared" si="134"/>
        <v>0.30000000000000004</v>
      </c>
      <c r="T482" s="333">
        <f t="shared" si="134"/>
        <v>35</v>
      </c>
      <c r="U482" s="333">
        <f t="shared" si="134"/>
        <v>10.5</v>
      </c>
      <c r="V482" s="334">
        <f t="shared" si="134"/>
        <v>5</v>
      </c>
    </row>
    <row r="483" spans="1:22" ht="13.5" customHeight="1" x14ac:dyDescent="0.4">
      <c r="A483" s="335">
        <v>45319</v>
      </c>
      <c r="B483" s="332" t="s">
        <v>848</v>
      </c>
      <c r="C483" s="333" t="s">
        <v>915</v>
      </c>
      <c r="D483" s="333">
        <v>286</v>
      </c>
      <c r="E483" s="333">
        <v>4.3</v>
      </c>
      <c r="F483" s="333">
        <v>0.5</v>
      </c>
      <c r="G483" s="333">
        <v>63.1</v>
      </c>
      <c r="H483" s="333">
        <v>2</v>
      </c>
      <c r="I483" s="333">
        <v>49</v>
      </c>
      <c r="J483" s="333">
        <v>5</v>
      </c>
      <c r="K483" s="333">
        <v>12</v>
      </c>
      <c r="L483" s="333">
        <v>58</v>
      </c>
      <c r="M483" s="333">
        <v>0.2</v>
      </c>
      <c r="N483" s="333">
        <v>0</v>
      </c>
      <c r="O483" s="333">
        <v>0</v>
      </c>
      <c r="P483" s="333">
        <v>0</v>
      </c>
      <c r="Q483" s="333">
        <v>0</v>
      </c>
      <c r="R483" s="333">
        <v>0.03</v>
      </c>
      <c r="S483" s="333">
        <v>0.02</v>
      </c>
      <c r="T483" s="333">
        <v>0</v>
      </c>
      <c r="U483" s="333">
        <v>0.5</v>
      </c>
      <c r="V483" s="334">
        <v>0</v>
      </c>
    </row>
    <row r="484" spans="1:22" ht="13.5" customHeight="1" x14ac:dyDescent="0.4">
      <c r="A484" s="331"/>
      <c r="B484" s="332"/>
      <c r="C484" s="333" t="s">
        <v>242</v>
      </c>
      <c r="D484" s="333">
        <v>85</v>
      </c>
      <c r="E484" s="333">
        <v>4.0999999999999996</v>
      </c>
      <c r="F484" s="333">
        <v>3.3</v>
      </c>
      <c r="G484" s="333">
        <v>9.5</v>
      </c>
      <c r="H484" s="333">
        <v>257</v>
      </c>
      <c r="I484" s="333">
        <v>50</v>
      </c>
      <c r="J484" s="333">
        <v>5</v>
      </c>
      <c r="K484" s="333">
        <v>3</v>
      </c>
      <c r="L484" s="333">
        <v>11</v>
      </c>
      <c r="M484" s="333">
        <v>0.1</v>
      </c>
      <c r="N484" s="333">
        <v>83</v>
      </c>
      <c r="O484" s="333">
        <v>0.1</v>
      </c>
      <c r="P484" s="333">
        <v>0</v>
      </c>
      <c r="Q484" s="333">
        <v>1</v>
      </c>
      <c r="R484" s="333">
        <v>0.02</v>
      </c>
      <c r="S484" s="333">
        <v>0.01</v>
      </c>
      <c r="T484" s="333">
        <v>2</v>
      </c>
      <c r="U484" s="333">
        <v>0.6</v>
      </c>
      <c r="V484" s="334">
        <v>0.7</v>
      </c>
    </row>
    <row r="485" spans="1:22" ht="13.5" customHeight="1" x14ac:dyDescent="0.4">
      <c r="A485" s="331"/>
      <c r="B485" s="332"/>
      <c r="C485" s="333" t="s">
        <v>243</v>
      </c>
      <c r="D485" s="333">
        <v>8</v>
      </c>
      <c r="E485" s="333">
        <v>0.4</v>
      </c>
      <c r="F485" s="333">
        <v>0.1</v>
      </c>
      <c r="G485" s="333">
        <v>1.7</v>
      </c>
      <c r="H485" s="333">
        <v>98</v>
      </c>
      <c r="I485" s="333">
        <v>61</v>
      </c>
      <c r="J485" s="333">
        <v>14</v>
      </c>
      <c r="K485" s="333">
        <v>5</v>
      </c>
      <c r="L485" s="333">
        <v>8</v>
      </c>
      <c r="M485" s="333">
        <v>0.1</v>
      </c>
      <c r="N485" s="333">
        <v>4</v>
      </c>
      <c r="O485" s="333">
        <v>0</v>
      </c>
      <c r="P485" s="333">
        <v>0</v>
      </c>
      <c r="Q485" s="333">
        <v>30</v>
      </c>
      <c r="R485" s="333">
        <v>0.01</v>
      </c>
      <c r="S485" s="333">
        <v>0.01</v>
      </c>
      <c r="T485" s="333">
        <v>12</v>
      </c>
      <c r="U485" s="333">
        <v>0.6</v>
      </c>
      <c r="V485" s="334">
        <v>0.2</v>
      </c>
    </row>
    <row r="486" spans="1:22" ht="13.5" customHeight="1" x14ac:dyDescent="0.4">
      <c r="A486" s="331"/>
      <c r="B486" s="332"/>
      <c r="C486" s="333" t="s">
        <v>244</v>
      </c>
      <c r="D486" s="333">
        <v>39</v>
      </c>
      <c r="E486" s="333">
        <v>1.4</v>
      </c>
      <c r="F486" s="333">
        <v>0.5</v>
      </c>
      <c r="G486" s="333">
        <v>7.2</v>
      </c>
      <c r="H486" s="333">
        <v>215</v>
      </c>
      <c r="I486" s="333">
        <v>132</v>
      </c>
      <c r="J486" s="333">
        <v>10</v>
      </c>
      <c r="K486" s="333">
        <v>9</v>
      </c>
      <c r="L486" s="333">
        <v>26</v>
      </c>
      <c r="M486" s="333">
        <v>0.2</v>
      </c>
      <c r="N486" s="333">
        <v>140</v>
      </c>
      <c r="O486" s="333">
        <v>0</v>
      </c>
      <c r="P486" s="333">
        <v>0.3</v>
      </c>
      <c r="Q486" s="333">
        <v>1</v>
      </c>
      <c r="R486" s="333">
        <v>0.03</v>
      </c>
      <c r="S486" s="333">
        <v>0.02</v>
      </c>
      <c r="T486" s="333">
        <v>2</v>
      </c>
      <c r="U486" s="333">
        <v>0.9</v>
      </c>
      <c r="V486" s="334">
        <v>0.5</v>
      </c>
    </row>
    <row r="487" spans="1:22" ht="13.5" customHeight="1" x14ac:dyDescent="0.4">
      <c r="A487" s="331"/>
      <c r="B487" s="332"/>
      <c r="C487" s="333" t="s">
        <v>245</v>
      </c>
      <c r="D487" s="333">
        <v>5</v>
      </c>
      <c r="E487" s="333">
        <v>0.4</v>
      </c>
      <c r="F487" s="333">
        <v>0</v>
      </c>
      <c r="G487" s="333">
        <v>0.8</v>
      </c>
      <c r="H487" s="333">
        <v>71</v>
      </c>
      <c r="I487" s="333">
        <v>66</v>
      </c>
      <c r="J487" s="333">
        <v>21</v>
      </c>
      <c r="K487" s="333">
        <v>2</v>
      </c>
      <c r="L487" s="333">
        <v>7</v>
      </c>
      <c r="M487" s="333">
        <v>0.4</v>
      </c>
      <c r="N487" s="333">
        <v>65</v>
      </c>
      <c r="O487" s="333">
        <v>0</v>
      </c>
      <c r="P487" s="333">
        <v>0.1</v>
      </c>
      <c r="Q487" s="333">
        <v>26</v>
      </c>
      <c r="R487" s="333">
        <v>0.01</v>
      </c>
      <c r="S487" s="333">
        <v>0.02</v>
      </c>
      <c r="T487" s="333">
        <v>5</v>
      </c>
      <c r="U487" s="333">
        <v>0.2</v>
      </c>
      <c r="V487" s="334">
        <v>0.2</v>
      </c>
    </row>
    <row r="488" spans="1:22" ht="13.5" customHeight="1" x14ac:dyDescent="0.4">
      <c r="A488" s="331"/>
      <c r="B488" s="332" t="s">
        <v>916</v>
      </c>
      <c r="C488" s="333"/>
      <c r="D488" s="333">
        <f t="shared" ref="D488:V488" si="135">SUM(D483:D487)</f>
        <v>423</v>
      </c>
      <c r="E488" s="333">
        <f t="shared" si="135"/>
        <v>10.6</v>
      </c>
      <c r="F488" s="333">
        <f t="shared" si="135"/>
        <v>4.4000000000000004</v>
      </c>
      <c r="G488" s="333">
        <f t="shared" si="135"/>
        <v>82.3</v>
      </c>
      <c r="H488" s="333">
        <f t="shared" si="135"/>
        <v>643</v>
      </c>
      <c r="I488" s="333">
        <f t="shared" si="135"/>
        <v>358</v>
      </c>
      <c r="J488" s="333">
        <f t="shared" si="135"/>
        <v>55</v>
      </c>
      <c r="K488" s="333">
        <f t="shared" si="135"/>
        <v>31</v>
      </c>
      <c r="L488" s="333">
        <f t="shared" si="135"/>
        <v>110</v>
      </c>
      <c r="M488" s="333">
        <f t="shared" si="135"/>
        <v>1</v>
      </c>
      <c r="N488" s="333">
        <f t="shared" si="135"/>
        <v>292</v>
      </c>
      <c r="O488" s="333">
        <f t="shared" si="135"/>
        <v>0.1</v>
      </c>
      <c r="P488" s="333">
        <f t="shared" si="135"/>
        <v>0.4</v>
      </c>
      <c r="Q488" s="333">
        <f t="shared" si="135"/>
        <v>58</v>
      </c>
      <c r="R488" s="333">
        <f t="shared" si="135"/>
        <v>9.9999999999999992E-2</v>
      </c>
      <c r="S488" s="333">
        <f t="shared" si="135"/>
        <v>0.08</v>
      </c>
      <c r="T488" s="333">
        <f t="shared" si="135"/>
        <v>21</v>
      </c>
      <c r="U488" s="333">
        <f t="shared" si="135"/>
        <v>2.8000000000000003</v>
      </c>
      <c r="V488" s="334">
        <f t="shared" si="135"/>
        <v>1.5999999999999999</v>
      </c>
    </row>
    <row r="489" spans="1:22" ht="13.5" customHeight="1" x14ac:dyDescent="0.4">
      <c r="A489" s="331"/>
      <c r="B489" s="332" t="s">
        <v>917</v>
      </c>
      <c r="C489" s="333" t="s">
        <v>331</v>
      </c>
      <c r="D489" s="333">
        <v>10</v>
      </c>
      <c r="E489" s="333">
        <v>0.5</v>
      </c>
      <c r="F489" s="333">
        <v>0.1</v>
      </c>
      <c r="G489" s="333">
        <v>1.8</v>
      </c>
      <c r="H489" s="333">
        <v>91</v>
      </c>
      <c r="I489" s="333">
        <v>41</v>
      </c>
      <c r="J489" s="333">
        <v>14</v>
      </c>
      <c r="K489" s="333">
        <v>3</v>
      </c>
      <c r="L489" s="333">
        <v>7</v>
      </c>
      <c r="M489" s="333">
        <v>0.1</v>
      </c>
      <c r="N489" s="333">
        <v>25</v>
      </c>
      <c r="O489" s="333">
        <v>0</v>
      </c>
      <c r="P489" s="333">
        <v>0.4</v>
      </c>
      <c r="Q489" s="333">
        <v>12</v>
      </c>
      <c r="R489" s="333">
        <v>0.2</v>
      </c>
      <c r="S489" s="333">
        <v>0.02</v>
      </c>
      <c r="T489" s="333">
        <v>29</v>
      </c>
      <c r="U489" s="333">
        <v>0.4</v>
      </c>
      <c r="V489" s="334">
        <v>0.2</v>
      </c>
    </row>
    <row r="490" spans="1:22" ht="13.5" customHeight="1" x14ac:dyDescent="0.4">
      <c r="A490" s="331"/>
      <c r="B490" s="332" t="s">
        <v>916</v>
      </c>
      <c r="C490" s="333"/>
      <c r="D490" s="333">
        <f t="shared" ref="D490:V490" si="136">D488+D489</f>
        <v>433</v>
      </c>
      <c r="E490" s="333">
        <f t="shared" si="136"/>
        <v>11.1</v>
      </c>
      <c r="F490" s="333">
        <f t="shared" si="136"/>
        <v>4.5</v>
      </c>
      <c r="G490" s="333">
        <f t="shared" si="136"/>
        <v>84.1</v>
      </c>
      <c r="H490" s="333">
        <f t="shared" si="136"/>
        <v>734</v>
      </c>
      <c r="I490" s="333">
        <f t="shared" si="136"/>
        <v>399</v>
      </c>
      <c r="J490" s="333">
        <f t="shared" si="136"/>
        <v>69</v>
      </c>
      <c r="K490" s="333">
        <f t="shared" si="136"/>
        <v>34</v>
      </c>
      <c r="L490" s="333">
        <f t="shared" si="136"/>
        <v>117</v>
      </c>
      <c r="M490" s="333">
        <f t="shared" si="136"/>
        <v>1.1000000000000001</v>
      </c>
      <c r="N490" s="333">
        <f t="shared" si="136"/>
        <v>317</v>
      </c>
      <c r="O490" s="333">
        <f t="shared" si="136"/>
        <v>0.1</v>
      </c>
      <c r="P490" s="333">
        <f t="shared" si="136"/>
        <v>0.8</v>
      </c>
      <c r="Q490" s="333">
        <f t="shared" si="136"/>
        <v>70</v>
      </c>
      <c r="R490" s="333">
        <f t="shared" si="136"/>
        <v>0.3</v>
      </c>
      <c r="S490" s="333">
        <f t="shared" si="136"/>
        <v>0.1</v>
      </c>
      <c r="T490" s="333">
        <f t="shared" si="136"/>
        <v>50</v>
      </c>
      <c r="U490" s="333">
        <f t="shared" si="136"/>
        <v>3.2</v>
      </c>
      <c r="V490" s="334">
        <f t="shared" si="136"/>
        <v>1.7999999999999998</v>
      </c>
    </row>
    <row r="491" spans="1:22" ht="13.5" customHeight="1" x14ac:dyDescent="0.4">
      <c r="A491" s="331"/>
      <c r="B491" s="332" t="s">
        <v>858</v>
      </c>
      <c r="C491" s="333" t="s">
        <v>915</v>
      </c>
      <c r="D491" s="333">
        <v>286</v>
      </c>
      <c r="E491" s="333">
        <v>4.3</v>
      </c>
      <c r="F491" s="333">
        <v>0.5</v>
      </c>
      <c r="G491" s="333">
        <v>63.1</v>
      </c>
      <c r="H491" s="333">
        <v>2</v>
      </c>
      <c r="I491" s="333">
        <v>49</v>
      </c>
      <c r="J491" s="333">
        <v>5</v>
      </c>
      <c r="K491" s="333">
        <v>12</v>
      </c>
      <c r="L491" s="333">
        <v>58</v>
      </c>
      <c r="M491" s="333">
        <v>0.2</v>
      </c>
      <c r="N491" s="333">
        <v>0</v>
      </c>
      <c r="O491" s="333">
        <v>0</v>
      </c>
      <c r="P491" s="333">
        <v>0</v>
      </c>
      <c r="Q491" s="333">
        <v>0</v>
      </c>
      <c r="R491" s="333">
        <v>0.03</v>
      </c>
      <c r="S491" s="333">
        <v>0.02</v>
      </c>
      <c r="T491" s="333">
        <v>0</v>
      </c>
      <c r="U491" s="333">
        <v>0.5</v>
      </c>
      <c r="V491" s="334">
        <v>0</v>
      </c>
    </row>
    <row r="492" spans="1:22" ht="13.5" customHeight="1" x14ac:dyDescent="0.4">
      <c r="A492" s="331"/>
      <c r="B492" s="332"/>
      <c r="C492" s="333" t="s">
        <v>246</v>
      </c>
      <c r="D492" s="333">
        <v>66</v>
      </c>
      <c r="E492" s="333">
        <v>4.2</v>
      </c>
      <c r="F492" s="333">
        <v>3.5</v>
      </c>
      <c r="G492" s="333">
        <v>5.6</v>
      </c>
      <c r="H492" s="333">
        <v>373</v>
      </c>
      <c r="I492" s="333">
        <v>113</v>
      </c>
      <c r="J492" s="333">
        <v>5</v>
      </c>
      <c r="K492" s="333">
        <v>7</v>
      </c>
      <c r="L492" s="333">
        <v>43</v>
      </c>
      <c r="M492" s="333">
        <v>0.2</v>
      </c>
      <c r="N492" s="333">
        <v>71</v>
      </c>
      <c r="O492" s="333">
        <v>0.1</v>
      </c>
      <c r="P492" s="333">
        <v>0.1</v>
      </c>
      <c r="Q492" s="333">
        <v>1</v>
      </c>
      <c r="R492" s="333">
        <v>0.14000000000000001</v>
      </c>
      <c r="S492" s="333">
        <v>0.05</v>
      </c>
      <c r="T492" s="333">
        <v>4</v>
      </c>
      <c r="U492" s="333">
        <v>0.6</v>
      </c>
      <c r="V492" s="334">
        <v>0.9</v>
      </c>
    </row>
    <row r="493" spans="1:22" ht="13.5" customHeight="1" x14ac:dyDescent="0.4">
      <c r="A493" s="331"/>
      <c r="B493" s="332"/>
      <c r="C493" s="333" t="s">
        <v>247</v>
      </c>
      <c r="D493" s="333">
        <v>47</v>
      </c>
      <c r="E493" s="333">
        <v>0.3</v>
      </c>
      <c r="F493" s="333">
        <v>0.1</v>
      </c>
      <c r="G493" s="333">
        <v>11.4</v>
      </c>
      <c r="H493" s="333">
        <v>3</v>
      </c>
      <c r="I493" s="333">
        <v>128</v>
      </c>
      <c r="J493" s="333">
        <v>10</v>
      </c>
      <c r="K493" s="333">
        <v>6</v>
      </c>
      <c r="L493" s="333">
        <v>13</v>
      </c>
      <c r="M493" s="333">
        <v>0.2</v>
      </c>
      <c r="N493" s="333">
        <v>1</v>
      </c>
      <c r="O493" s="333">
        <v>0</v>
      </c>
      <c r="P493" s="333">
        <v>0.4</v>
      </c>
      <c r="Q493" s="333">
        <v>0</v>
      </c>
      <c r="R493" s="333">
        <v>0.03</v>
      </c>
      <c r="S493" s="333">
        <v>0.01</v>
      </c>
      <c r="T493" s="333">
        <v>8</v>
      </c>
      <c r="U493" s="333">
        <v>0.6</v>
      </c>
      <c r="V493" s="334">
        <v>0</v>
      </c>
    </row>
    <row r="494" spans="1:22" ht="13.5" customHeight="1" x14ac:dyDescent="0.4">
      <c r="A494" s="331"/>
      <c r="B494" s="332"/>
      <c r="C494" s="333" t="s">
        <v>248</v>
      </c>
      <c r="D494" s="333">
        <v>54</v>
      </c>
      <c r="E494" s="333">
        <v>1.4</v>
      </c>
      <c r="F494" s="333">
        <v>3.3</v>
      </c>
      <c r="G494" s="333">
        <v>4.5</v>
      </c>
      <c r="H494" s="333">
        <v>131</v>
      </c>
      <c r="I494" s="333">
        <v>54</v>
      </c>
      <c r="J494" s="333">
        <v>4</v>
      </c>
      <c r="K494" s="333">
        <v>5</v>
      </c>
      <c r="L494" s="333">
        <v>10</v>
      </c>
      <c r="M494" s="333">
        <v>0.1</v>
      </c>
      <c r="N494" s="333">
        <v>1</v>
      </c>
      <c r="O494" s="333">
        <v>0</v>
      </c>
      <c r="P494" s="333">
        <v>2</v>
      </c>
      <c r="Q494" s="333">
        <v>5</v>
      </c>
      <c r="R494" s="333">
        <v>0.01</v>
      </c>
      <c r="S494" s="333">
        <v>0.01</v>
      </c>
      <c r="T494" s="333">
        <v>1</v>
      </c>
      <c r="U494" s="333">
        <v>0.5</v>
      </c>
      <c r="V494" s="334">
        <v>0.3</v>
      </c>
    </row>
    <row r="495" spans="1:22" ht="13.5" customHeight="1" x14ac:dyDescent="0.4">
      <c r="A495" s="331"/>
      <c r="B495" s="332"/>
      <c r="C495" s="333" t="s">
        <v>249</v>
      </c>
      <c r="D495" s="333">
        <v>4</v>
      </c>
      <c r="E495" s="333">
        <v>0.2</v>
      </c>
      <c r="F495" s="333">
        <v>0.1</v>
      </c>
      <c r="G495" s="333">
        <v>0.8</v>
      </c>
      <c r="H495" s="333">
        <v>42</v>
      </c>
      <c r="I495" s="333">
        <v>37</v>
      </c>
      <c r="J495" s="333">
        <v>12</v>
      </c>
      <c r="K495" s="333">
        <v>2</v>
      </c>
      <c r="L495" s="333">
        <v>5</v>
      </c>
      <c r="M495" s="333">
        <v>0.1</v>
      </c>
      <c r="N495" s="333">
        <v>42</v>
      </c>
      <c r="O495" s="333">
        <v>0</v>
      </c>
      <c r="P495" s="333">
        <v>0.1</v>
      </c>
      <c r="Q495" s="333">
        <v>11</v>
      </c>
      <c r="R495" s="333">
        <v>0</v>
      </c>
      <c r="S495" s="333">
        <v>0.01</v>
      </c>
      <c r="T495" s="333">
        <v>3</v>
      </c>
      <c r="U495" s="333">
        <v>0.2</v>
      </c>
      <c r="V495" s="334">
        <v>0.1</v>
      </c>
    </row>
    <row r="496" spans="1:22" ht="13.5" customHeight="1" x14ac:dyDescent="0.4">
      <c r="A496" s="331"/>
      <c r="B496" s="332" t="s">
        <v>916</v>
      </c>
      <c r="C496" s="333"/>
      <c r="D496" s="333">
        <f t="shared" ref="D496:V496" si="137">SUM(D491:D495)</f>
        <v>457</v>
      </c>
      <c r="E496" s="333">
        <f t="shared" si="137"/>
        <v>10.4</v>
      </c>
      <c r="F496" s="333">
        <f t="shared" si="137"/>
        <v>7.4999999999999991</v>
      </c>
      <c r="G496" s="333">
        <f t="shared" si="137"/>
        <v>85.4</v>
      </c>
      <c r="H496" s="333">
        <f t="shared" si="137"/>
        <v>551</v>
      </c>
      <c r="I496" s="333">
        <f t="shared" si="137"/>
        <v>381</v>
      </c>
      <c r="J496" s="333">
        <f t="shared" si="137"/>
        <v>36</v>
      </c>
      <c r="K496" s="333">
        <f t="shared" si="137"/>
        <v>32</v>
      </c>
      <c r="L496" s="333">
        <f t="shared" si="137"/>
        <v>129</v>
      </c>
      <c r="M496" s="333">
        <f t="shared" si="137"/>
        <v>0.8</v>
      </c>
      <c r="N496" s="333">
        <f t="shared" si="137"/>
        <v>115</v>
      </c>
      <c r="O496" s="333">
        <f t="shared" si="137"/>
        <v>0.1</v>
      </c>
      <c r="P496" s="333">
        <f t="shared" si="137"/>
        <v>2.6</v>
      </c>
      <c r="Q496" s="333">
        <f t="shared" si="137"/>
        <v>17</v>
      </c>
      <c r="R496" s="333">
        <f t="shared" si="137"/>
        <v>0.21000000000000002</v>
      </c>
      <c r="S496" s="333">
        <f t="shared" si="137"/>
        <v>9.9999999999999992E-2</v>
      </c>
      <c r="T496" s="333">
        <f t="shared" si="137"/>
        <v>16</v>
      </c>
      <c r="U496" s="333">
        <f t="shared" si="137"/>
        <v>2.4000000000000004</v>
      </c>
      <c r="V496" s="334">
        <f t="shared" si="137"/>
        <v>1.3</v>
      </c>
    </row>
    <row r="497" spans="1:22" ht="13.5" customHeight="1" x14ac:dyDescent="0.4">
      <c r="A497" s="331"/>
      <c r="B497" s="332" t="s">
        <v>918</v>
      </c>
      <c r="C497" s="333" t="s">
        <v>332</v>
      </c>
      <c r="D497" s="333">
        <v>13</v>
      </c>
      <c r="E497" s="333">
        <v>1.2</v>
      </c>
      <c r="F497" s="333">
        <v>0.3</v>
      </c>
      <c r="G497" s="333">
        <v>1.6</v>
      </c>
      <c r="H497" s="333">
        <v>139</v>
      </c>
      <c r="I497" s="333">
        <v>59</v>
      </c>
      <c r="J497" s="333">
        <v>6</v>
      </c>
      <c r="K497" s="333">
        <v>3</v>
      </c>
      <c r="L497" s="333">
        <v>7</v>
      </c>
      <c r="M497" s="333">
        <v>0.1</v>
      </c>
      <c r="N497" s="333">
        <v>1</v>
      </c>
      <c r="O497" s="333">
        <v>0</v>
      </c>
      <c r="P497" s="333">
        <v>0</v>
      </c>
      <c r="Q497" s="333">
        <v>0</v>
      </c>
      <c r="R497" s="333">
        <v>0.01</v>
      </c>
      <c r="S497" s="333">
        <v>0.01</v>
      </c>
      <c r="T497" s="333">
        <v>3</v>
      </c>
      <c r="U497" s="333">
        <v>0.4</v>
      </c>
      <c r="V497" s="334">
        <v>0.4</v>
      </c>
    </row>
    <row r="498" spans="1:22" ht="13.5" customHeight="1" x14ac:dyDescent="0.4">
      <c r="A498" s="331"/>
      <c r="B498" s="332" t="s">
        <v>916</v>
      </c>
      <c r="C498" s="333"/>
      <c r="D498" s="333">
        <f t="shared" ref="D498:V498" si="138">D496+D497</f>
        <v>470</v>
      </c>
      <c r="E498" s="333">
        <f t="shared" si="138"/>
        <v>11.6</v>
      </c>
      <c r="F498" s="333">
        <f t="shared" si="138"/>
        <v>7.7999999999999989</v>
      </c>
      <c r="G498" s="333">
        <f t="shared" si="138"/>
        <v>87</v>
      </c>
      <c r="H498" s="333">
        <f t="shared" si="138"/>
        <v>690</v>
      </c>
      <c r="I498" s="333">
        <f t="shared" si="138"/>
        <v>440</v>
      </c>
      <c r="J498" s="333">
        <f t="shared" si="138"/>
        <v>42</v>
      </c>
      <c r="K498" s="333">
        <f t="shared" si="138"/>
        <v>35</v>
      </c>
      <c r="L498" s="333">
        <f t="shared" si="138"/>
        <v>136</v>
      </c>
      <c r="M498" s="333">
        <f t="shared" si="138"/>
        <v>0.9</v>
      </c>
      <c r="N498" s="333">
        <f t="shared" si="138"/>
        <v>116</v>
      </c>
      <c r="O498" s="333">
        <f t="shared" si="138"/>
        <v>0.1</v>
      </c>
      <c r="P498" s="333">
        <f t="shared" si="138"/>
        <v>2.6</v>
      </c>
      <c r="Q498" s="333">
        <f t="shared" si="138"/>
        <v>17</v>
      </c>
      <c r="R498" s="333">
        <f t="shared" si="138"/>
        <v>0.22000000000000003</v>
      </c>
      <c r="S498" s="333">
        <f t="shared" si="138"/>
        <v>0.10999999999999999</v>
      </c>
      <c r="T498" s="333">
        <f t="shared" si="138"/>
        <v>19</v>
      </c>
      <c r="U498" s="333">
        <f t="shared" si="138"/>
        <v>2.8000000000000003</v>
      </c>
      <c r="V498" s="334">
        <f t="shared" si="138"/>
        <v>1.7000000000000002</v>
      </c>
    </row>
    <row r="499" spans="1:22" ht="13.5" customHeight="1" x14ac:dyDescent="0.4">
      <c r="A499" s="331" t="s">
        <v>919</v>
      </c>
      <c r="B499" s="332"/>
      <c r="C499" s="333"/>
      <c r="D499" s="333">
        <f t="shared" ref="D499:V499" si="139">D490+D498</f>
        <v>903</v>
      </c>
      <c r="E499" s="333">
        <f t="shared" si="139"/>
        <v>22.7</v>
      </c>
      <c r="F499" s="333">
        <f t="shared" si="139"/>
        <v>12.299999999999999</v>
      </c>
      <c r="G499" s="333">
        <f t="shared" si="139"/>
        <v>171.1</v>
      </c>
      <c r="H499" s="333">
        <f t="shared" si="139"/>
        <v>1424</v>
      </c>
      <c r="I499" s="333">
        <f t="shared" si="139"/>
        <v>839</v>
      </c>
      <c r="J499" s="333">
        <f t="shared" si="139"/>
        <v>111</v>
      </c>
      <c r="K499" s="333">
        <f t="shared" si="139"/>
        <v>69</v>
      </c>
      <c r="L499" s="333">
        <f t="shared" si="139"/>
        <v>253</v>
      </c>
      <c r="M499" s="333">
        <f t="shared" si="139"/>
        <v>2</v>
      </c>
      <c r="N499" s="333">
        <f t="shared" si="139"/>
        <v>433</v>
      </c>
      <c r="O499" s="333">
        <f t="shared" si="139"/>
        <v>0.2</v>
      </c>
      <c r="P499" s="333">
        <f t="shared" si="139"/>
        <v>3.4000000000000004</v>
      </c>
      <c r="Q499" s="333">
        <f t="shared" si="139"/>
        <v>87</v>
      </c>
      <c r="R499" s="333">
        <f t="shared" si="139"/>
        <v>0.52</v>
      </c>
      <c r="S499" s="333">
        <f t="shared" si="139"/>
        <v>0.21</v>
      </c>
      <c r="T499" s="333">
        <f t="shared" si="139"/>
        <v>69</v>
      </c>
      <c r="U499" s="333">
        <f t="shared" si="139"/>
        <v>6</v>
      </c>
      <c r="V499" s="334">
        <f t="shared" si="139"/>
        <v>3.5</v>
      </c>
    </row>
    <row r="500" spans="1:22" ht="13.5" customHeight="1" x14ac:dyDescent="0.4">
      <c r="A500" s="335">
        <v>45320</v>
      </c>
      <c r="B500" s="332" t="s">
        <v>848</v>
      </c>
      <c r="C500" s="333" t="s">
        <v>915</v>
      </c>
      <c r="D500" s="333">
        <v>286</v>
      </c>
      <c r="E500" s="333">
        <v>4.3</v>
      </c>
      <c r="F500" s="333">
        <v>0.5</v>
      </c>
      <c r="G500" s="333">
        <v>63.1</v>
      </c>
      <c r="H500" s="333">
        <v>2</v>
      </c>
      <c r="I500" s="333">
        <v>49</v>
      </c>
      <c r="J500" s="333">
        <v>5</v>
      </c>
      <c r="K500" s="333">
        <v>12</v>
      </c>
      <c r="L500" s="333">
        <v>58</v>
      </c>
      <c r="M500" s="333">
        <v>0.2</v>
      </c>
      <c r="N500" s="333">
        <v>0</v>
      </c>
      <c r="O500" s="333">
        <v>0</v>
      </c>
      <c r="P500" s="333">
        <v>0</v>
      </c>
      <c r="Q500" s="333">
        <v>0</v>
      </c>
      <c r="R500" s="333">
        <v>0.03</v>
      </c>
      <c r="S500" s="333">
        <v>0.02</v>
      </c>
      <c r="T500" s="333">
        <v>0</v>
      </c>
      <c r="U500" s="333">
        <v>0.5</v>
      </c>
      <c r="V500" s="334">
        <v>0</v>
      </c>
    </row>
    <row r="501" spans="1:22" ht="13.5" customHeight="1" x14ac:dyDescent="0.4">
      <c r="A501" s="331"/>
      <c r="B501" s="332"/>
      <c r="C501" s="333" t="s">
        <v>250</v>
      </c>
      <c r="D501" s="333">
        <v>97</v>
      </c>
      <c r="E501" s="333">
        <v>5.5</v>
      </c>
      <c r="F501" s="333">
        <v>5.9</v>
      </c>
      <c r="G501" s="333">
        <v>6</v>
      </c>
      <c r="H501" s="333">
        <v>239</v>
      </c>
      <c r="I501" s="333">
        <v>17</v>
      </c>
      <c r="J501" s="333">
        <v>2</v>
      </c>
      <c r="K501" s="333">
        <v>1</v>
      </c>
      <c r="L501" s="333">
        <v>4</v>
      </c>
      <c r="M501" s="333">
        <v>0</v>
      </c>
      <c r="N501" s="333">
        <v>0</v>
      </c>
      <c r="O501" s="333">
        <v>0</v>
      </c>
      <c r="P501" s="333">
        <v>0</v>
      </c>
      <c r="Q501" s="333">
        <v>0</v>
      </c>
      <c r="R501" s="333">
        <v>0.01</v>
      </c>
      <c r="S501" s="333">
        <v>0</v>
      </c>
      <c r="T501" s="333">
        <v>1</v>
      </c>
      <c r="U501" s="333">
        <v>0.2</v>
      </c>
      <c r="V501" s="334">
        <v>0.6</v>
      </c>
    </row>
    <row r="502" spans="1:22" ht="13.5" customHeight="1" x14ac:dyDescent="0.4">
      <c r="A502" s="331"/>
      <c r="B502" s="332"/>
      <c r="C502" s="333" t="s">
        <v>251</v>
      </c>
      <c r="D502" s="333">
        <v>48</v>
      </c>
      <c r="E502" s="333">
        <v>2.1</v>
      </c>
      <c r="F502" s="333">
        <v>1.1000000000000001</v>
      </c>
      <c r="G502" s="333">
        <v>7.4</v>
      </c>
      <c r="H502" s="333">
        <v>162</v>
      </c>
      <c r="I502" s="333">
        <v>62</v>
      </c>
      <c r="J502" s="333">
        <v>7</v>
      </c>
      <c r="K502" s="333">
        <v>7</v>
      </c>
      <c r="L502" s="333">
        <v>20</v>
      </c>
      <c r="M502" s="333">
        <v>0.2</v>
      </c>
      <c r="N502" s="333">
        <v>0</v>
      </c>
      <c r="O502" s="333">
        <v>0</v>
      </c>
      <c r="P502" s="333">
        <v>0.2</v>
      </c>
      <c r="Q502" s="333">
        <v>3</v>
      </c>
      <c r="R502" s="333">
        <v>0.02</v>
      </c>
      <c r="S502" s="333">
        <v>0.01</v>
      </c>
      <c r="T502" s="333">
        <v>2</v>
      </c>
      <c r="U502" s="333">
        <v>0.6</v>
      </c>
      <c r="V502" s="334">
        <v>0.4</v>
      </c>
    </row>
    <row r="503" spans="1:22" ht="13.5" customHeight="1" x14ac:dyDescent="0.4">
      <c r="A503" s="331"/>
      <c r="B503" s="332"/>
      <c r="C503" s="333" t="s">
        <v>252</v>
      </c>
      <c r="D503" s="333">
        <v>28</v>
      </c>
      <c r="E503" s="333">
        <v>1.3</v>
      </c>
      <c r="F503" s="333">
        <v>1.1000000000000001</v>
      </c>
      <c r="G503" s="333">
        <v>3.9</v>
      </c>
      <c r="H503" s="333">
        <v>197</v>
      </c>
      <c r="I503" s="333">
        <v>72</v>
      </c>
      <c r="J503" s="333">
        <v>13</v>
      </c>
      <c r="K503" s="333">
        <v>5</v>
      </c>
      <c r="L503" s="333">
        <v>13</v>
      </c>
      <c r="M503" s="333">
        <v>0.1</v>
      </c>
      <c r="N503" s="333">
        <v>4</v>
      </c>
      <c r="O503" s="333">
        <v>0</v>
      </c>
      <c r="P503" s="333">
        <v>0</v>
      </c>
      <c r="Q503" s="333">
        <v>18</v>
      </c>
      <c r="R503" s="333">
        <v>0.3</v>
      </c>
      <c r="S503" s="333">
        <v>0</v>
      </c>
      <c r="T503" s="333">
        <v>13</v>
      </c>
      <c r="U503" s="333">
        <v>0.6</v>
      </c>
      <c r="V503" s="334">
        <v>0.5</v>
      </c>
    </row>
    <row r="504" spans="1:22" ht="13.5" customHeight="1" x14ac:dyDescent="0.4">
      <c r="A504" s="331"/>
      <c r="B504" s="332"/>
      <c r="C504" s="333" t="s">
        <v>253</v>
      </c>
      <c r="D504" s="333">
        <v>5</v>
      </c>
      <c r="E504" s="333">
        <v>0.3</v>
      </c>
      <c r="F504" s="333">
        <v>0</v>
      </c>
      <c r="G504" s="333">
        <v>0.8</v>
      </c>
      <c r="H504" s="333">
        <v>76</v>
      </c>
      <c r="I504" s="333">
        <v>59</v>
      </c>
      <c r="J504" s="333">
        <v>19</v>
      </c>
      <c r="K504" s="333">
        <v>2</v>
      </c>
      <c r="L504" s="333">
        <v>7</v>
      </c>
      <c r="M504" s="333">
        <v>0.3</v>
      </c>
      <c r="N504" s="333">
        <v>57</v>
      </c>
      <c r="O504" s="333">
        <v>0</v>
      </c>
      <c r="P504" s="333">
        <v>0.1</v>
      </c>
      <c r="Q504" s="333">
        <v>23</v>
      </c>
      <c r="R504" s="333">
        <v>0.01</v>
      </c>
      <c r="S504" s="333">
        <v>0.02</v>
      </c>
      <c r="T504" s="333">
        <v>4</v>
      </c>
      <c r="U504" s="333">
        <v>0.2</v>
      </c>
      <c r="V504" s="334">
        <v>0.2</v>
      </c>
    </row>
    <row r="505" spans="1:22" ht="13.5" customHeight="1" x14ac:dyDescent="0.4">
      <c r="A505" s="331"/>
      <c r="B505" s="332" t="s">
        <v>916</v>
      </c>
      <c r="C505" s="333"/>
      <c r="D505" s="333">
        <f t="shared" ref="D505:V505" si="140">SUM(D500:D504)</f>
        <v>464</v>
      </c>
      <c r="E505" s="333">
        <f t="shared" si="140"/>
        <v>13.500000000000002</v>
      </c>
      <c r="F505" s="333">
        <f t="shared" si="140"/>
        <v>8.6</v>
      </c>
      <c r="G505" s="333">
        <f t="shared" si="140"/>
        <v>81.2</v>
      </c>
      <c r="H505" s="333">
        <f t="shared" si="140"/>
        <v>676</v>
      </c>
      <c r="I505" s="333">
        <f t="shared" si="140"/>
        <v>259</v>
      </c>
      <c r="J505" s="333">
        <f t="shared" si="140"/>
        <v>46</v>
      </c>
      <c r="K505" s="333">
        <f t="shared" si="140"/>
        <v>27</v>
      </c>
      <c r="L505" s="333">
        <f t="shared" si="140"/>
        <v>102</v>
      </c>
      <c r="M505" s="333">
        <f t="shared" si="140"/>
        <v>0.8</v>
      </c>
      <c r="N505" s="333">
        <f t="shared" si="140"/>
        <v>61</v>
      </c>
      <c r="O505" s="333">
        <f t="shared" si="140"/>
        <v>0</v>
      </c>
      <c r="P505" s="333">
        <f t="shared" si="140"/>
        <v>0.30000000000000004</v>
      </c>
      <c r="Q505" s="333">
        <f t="shared" si="140"/>
        <v>44</v>
      </c>
      <c r="R505" s="333">
        <f t="shared" si="140"/>
        <v>0.37</v>
      </c>
      <c r="S505" s="333">
        <f t="shared" si="140"/>
        <v>0.05</v>
      </c>
      <c r="T505" s="333">
        <f t="shared" si="140"/>
        <v>20</v>
      </c>
      <c r="U505" s="333">
        <f t="shared" si="140"/>
        <v>2.1</v>
      </c>
      <c r="V505" s="334">
        <f t="shared" si="140"/>
        <v>1.7</v>
      </c>
    </row>
    <row r="506" spans="1:22" ht="13.5" customHeight="1" x14ac:dyDescent="0.4">
      <c r="A506" s="331"/>
      <c r="B506" s="332" t="s">
        <v>917</v>
      </c>
      <c r="C506" s="333" t="s">
        <v>333</v>
      </c>
      <c r="D506" s="333">
        <v>14</v>
      </c>
      <c r="E506" s="333">
        <v>0.7</v>
      </c>
      <c r="F506" s="333">
        <v>0.1</v>
      </c>
      <c r="G506" s="333">
        <v>2.5</v>
      </c>
      <c r="H506" s="333">
        <v>158</v>
      </c>
      <c r="I506" s="333">
        <v>56</v>
      </c>
      <c r="J506" s="333">
        <v>6</v>
      </c>
      <c r="K506" s="333">
        <v>3</v>
      </c>
      <c r="L506" s="333">
        <v>7</v>
      </c>
      <c r="M506" s="333">
        <v>0.1</v>
      </c>
      <c r="N506" s="333">
        <v>0</v>
      </c>
      <c r="O506" s="333">
        <v>0</v>
      </c>
      <c r="P506" s="333">
        <v>0</v>
      </c>
      <c r="Q506" s="333">
        <v>0</v>
      </c>
      <c r="R506" s="333">
        <v>0.01</v>
      </c>
      <c r="S506" s="333">
        <v>0.01</v>
      </c>
      <c r="T506" s="333">
        <v>3</v>
      </c>
      <c r="U506" s="333">
        <v>0.4</v>
      </c>
      <c r="V506" s="334">
        <v>0.4</v>
      </c>
    </row>
    <row r="507" spans="1:22" ht="13.5" customHeight="1" x14ac:dyDescent="0.4">
      <c r="A507" s="331"/>
      <c r="B507" s="332" t="s">
        <v>916</v>
      </c>
      <c r="C507" s="333"/>
      <c r="D507" s="333">
        <f t="shared" ref="D507:V507" si="141">D505+D506</f>
        <v>478</v>
      </c>
      <c r="E507" s="333">
        <f t="shared" si="141"/>
        <v>14.200000000000001</v>
      </c>
      <c r="F507" s="333">
        <f t="shared" si="141"/>
        <v>8.6999999999999993</v>
      </c>
      <c r="G507" s="333">
        <f t="shared" si="141"/>
        <v>83.7</v>
      </c>
      <c r="H507" s="333">
        <f t="shared" si="141"/>
        <v>834</v>
      </c>
      <c r="I507" s="333">
        <f t="shared" si="141"/>
        <v>315</v>
      </c>
      <c r="J507" s="333">
        <f t="shared" si="141"/>
        <v>52</v>
      </c>
      <c r="K507" s="333">
        <f t="shared" si="141"/>
        <v>30</v>
      </c>
      <c r="L507" s="333">
        <f t="shared" si="141"/>
        <v>109</v>
      </c>
      <c r="M507" s="333">
        <f t="shared" si="141"/>
        <v>0.9</v>
      </c>
      <c r="N507" s="333">
        <f t="shared" si="141"/>
        <v>61</v>
      </c>
      <c r="O507" s="333">
        <f t="shared" si="141"/>
        <v>0</v>
      </c>
      <c r="P507" s="333">
        <f t="shared" si="141"/>
        <v>0.30000000000000004</v>
      </c>
      <c r="Q507" s="333">
        <f t="shared" si="141"/>
        <v>44</v>
      </c>
      <c r="R507" s="333">
        <f t="shared" si="141"/>
        <v>0.38</v>
      </c>
      <c r="S507" s="333">
        <f t="shared" si="141"/>
        <v>6.0000000000000005E-2</v>
      </c>
      <c r="T507" s="333">
        <f t="shared" si="141"/>
        <v>23</v>
      </c>
      <c r="U507" s="333">
        <f t="shared" si="141"/>
        <v>2.5</v>
      </c>
      <c r="V507" s="334">
        <f t="shared" si="141"/>
        <v>2.1</v>
      </c>
    </row>
    <row r="508" spans="1:22" ht="13.5" customHeight="1" x14ac:dyDescent="0.4">
      <c r="A508" s="331"/>
      <c r="B508" s="332" t="s">
        <v>858</v>
      </c>
      <c r="C508" s="333" t="s">
        <v>915</v>
      </c>
      <c r="D508" s="333">
        <v>286</v>
      </c>
      <c r="E508" s="333">
        <v>4.3</v>
      </c>
      <c r="F508" s="333">
        <v>0.5</v>
      </c>
      <c r="G508" s="333">
        <v>63.1</v>
      </c>
      <c r="H508" s="333">
        <v>2</v>
      </c>
      <c r="I508" s="333">
        <v>49</v>
      </c>
      <c r="J508" s="333">
        <v>5</v>
      </c>
      <c r="K508" s="333">
        <v>12</v>
      </c>
      <c r="L508" s="333">
        <v>58</v>
      </c>
      <c r="M508" s="333">
        <v>0.2</v>
      </c>
      <c r="N508" s="333">
        <v>0</v>
      </c>
      <c r="O508" s="333">
        <v>0</v>
      </c>
      <c r="P508" s="333">
        <v>0</v>
      </c>
      <c r="Q508" s="333">
        <v>0</v>
      </c>
      <c r="R508" s="333">
        <v>0.03</v>
      </c>
      <c r="S508" s="333">
        <v>0.02</v>
      </c>
      <c r="T508" s="333">
        <v>0</v>
      </c>
      <c r="U508" s="333">
        <v>0.5</v>
      </c>
      <c r="V508" s="334">
        <v>0</v>
      </c>
    </row>
    <row r="509" spans="1:22" ht="13.5" customHeight="1" x14ac:dyDescent="0.4">
      <c r="A509" s="331"/>
      <c r="B509" s="332"/>
      <c r="C509" s="333" t="s">
        <v>254</v>
      </c>
      <c r="D509" s="333">
        <v>128</v>
      </c>
      <c r="E509" s="333">
        <v>2.2999999999999998</v>
      </c>
      <c r="F509" s="333">
        <v>7.6</v>
      </c>
      <c r="G509" s="333">
        <v>12.4</v>
      </c>
      <c r="H509" s="333">
        <v>149</v>
      </c>
      <c r="I509" s="333">
        <v>35</v>
      </c>
      <c r="J509" s="333">
        <v>12</v>
      </c>
      <c r="K509" s="333">
        <v>6</v>
      </c>
      <c r="L509" s="333">
        <v>24</v>
      </c>
      <c r="M509" s="333">
        <v>0.2</v>
      </c>
      <c r="N509" s="333">
        <v>0</v>
      </c>
      <c r="O509" s="333">
        <v>0</v>
      </c>
      <c r="P509" s="333">
        <v>0.3</v>
      </c>
      <c r="Q509" s="333">
        <v>2</v>
      </c>
      <c r="R509" s="333">
        <v>0.03</v>
      </c>
      <c r="S509" s="333">
        <v>0.02</v>
      </c>
      <c r="T509" s="333">
        <v>0</v>
      </c>
      <c r="U509" s="333">
        <v>0.6</v>
      </c>
      <c r="V509" s="334">
        <v>0.4</v>
      </c>
    </row>
    <row r="510" spans="1:22" ht="13.5" customHeight="1" x14ac:dyDescent="0.4">
      <c r="A510" s="331"/>
      <c r="B510" s="332"/>
      <c r="C510" s="333" t="s">
        <v>255</v>
      </c>
      <c r="D510" s="333">
        <v>6</v>
      </c>
      <c r="E510" s="333">
        <v>0.4</v>
      </c>
      <c r="F510" s="333">
        <v>0.2</v>
      </c>
      <c r="G510" s="333">
        <v>0.5</v>
      </c>
      <c r="H510" s="333">
        <v>36</v>
      </c>
      <c r="I510" s="333">
        <v>21</v>
      </c>
      <c r="J510" s="333">
        <v>11</v>
      </c>
      <c r="K510" s="333">
        <v>5</v>
      </c>
      <c r="L510" s="333">
        <v>6</v>
      </c>
      <c r="M510" s="333">
        <v>0.1</v>
      </c>
      <c r="N510" s="333">
        <v>37</v>
      </c>
      <c r="O510" s="333">
        <v>0</v>
      </c>
      <c r="P510" s="333">
        <v>0.2</v>
      </c>
      <c r="Q510" s="333">
        <v>25</v>
      </c>
      <c r="R510" s="333">
        <v>0.01</v>
      </c>
      <c r="S510" s="333">
        <v>0.01</v>
      </c>
      <c r="T510" s="333">
        <v>2</v>
      </c>
      <c r="U510" s="333">
        <v>0.3</v>
      </c>
      <c r="V510" s="334">
        <v>0.1</v>
      </c>
    </row>
    <row r="511" spans="1:22" ht="13.5" customHeight="1" x14ac:dyDescent="0.4">
      <c r="A511" s="331"/>
      <c r="B511" s="332"/>
      <c r="C511" s="333" t="s">
        <v>256</v>
      </c>
      <c r="D511" s="333">
        <v>37</v>
      </c>
      <c r="E511" s="333">
        <v>2.8</v>
      </c>
      <c r="F511" s="333">
        <v>1.6</v>
      </c>
      <c r="G511" s="333">
        <v>2.8</v>
      </c>
      <c r="H511" s="333">
        <v>91</v>
      </c>
      <c r="I511" s="333">
        <v>74</v>
      </c>
      <c r="J511" s="333">
        <v>18</v>
      </c>
      <c r="K511" s="333">
        <v>10</v>
      </c>
      <c r="L511" s="333">
        <v>35</v>
      </c>
      <c r="M511" s="333">
        <v>0.3</v>
      </c>
      <c r="N511" s="333">
        <v>131</v>
      </c>
      <c r="O511" s="333">
        <v>0</v>
      </c>
      <c r="P511" s="333">
        <v>0.2</v>
      </c>
      <c r="Q511" s="333">
        <v>2</v>
      </c>
      <c r="R511" s="333">
        <v>0.01</v>
      </c>
      <c r="S511" s="333">
        <v>0.01</v>
      </c>
      <c r="T511" s="333">
        <v>0</v>
      </c>
      <c r="U511" s="333">
        <v>1.3</v>
      </c>
      <c r="V511" s="334">
        <v>0.2</v>
      </c>
    </row>
    <row r="512" spans="1:22" ht="13.5" customHeight="1" x14ac:dyDescent="0.4">
      <c r="A512" s="331"/>
      <c r="B512" s="332"/>
      <c r="C512" s="333" t="s">
        <v>257</v>
      </c>
      <c r="D512" s="333">
        <v>38</v>
      </c>
      <c r="E512" s="333">
        <v>0.8</v>
      </c>
      <c r="F512" s="333">
        <v>0.1</v>
      </c>
      <c r="G512" s="333">
        <v>8.6</v>
      </c>
      <c r="H512" s="333">
        <v>261</v>
      </c>
      <c r="I512" s="333">
        <v>143</v>
      </c>
      <c r="J512" s="333">
        <v>7</v>
      </c>
      <c r="K512" s="333">
        <v>11</v>
      </c>
      <c r="L512" s="333">
        <v>15</v>
      </c>
      <c r="M512" s="333">
        <v>0.2</v>
      </c>
      <c r="N512" s="333">
        <v>1</v>
      </c>
      <c r="O512" s="333">
        <v>0</v>
      </c>
      <c r="P512" s="333">
        <v>0</v>
      </c>
      <c r="Q512" s="333">
        <v>9</v>
      </c>
      <c r="R512" s="333">
        <v>0.02</v>
      </c>
      <c r="S512" s="333">
        <v>0.02</v>
      </c>
      <c r="T512" s="333">
        <v>8</v>
      </c>
      <c r="U512" s="333">
        <v>0.9</v>
      </c>
      <c r="V512" s="334">
        <v>0.7</v>
      </c>
    </row>
    <row r="513" spans="1:22" ht="13.5" customHeight="1" x14ac:dyDescent="0.4">
      <c r="A513" s="331"/>
      <c r="B513" s="332"/>
      <c r="C513" s="333" t="s">
        <v>258</v>
      </c>
      <c r="D513" s="333">
        <v>7</v>
      </c>
      <c r="E513" s="333">
        <v>0.1</v>
      </c>
      <c r="F513" s="333">
        <v>0</v>
      </c>
      <c r="G513" s="333">
        <v>1.7</v>
      </c>
      <c r="H513" s="333">
        <v>236</v>
      </c>
      <c r="I513" s="333">
        <v>15</v>
      </c>
      <c r="J513" s="333">
        <v>3</v>
      </c>
      <c r="K513" s="333">
        <v>2</v>
      </c>
      <c r="L513" s="333">
        <v>5</v>
      </c>
      <c r="M513" s="333">
        <v>0</v>
      </c>
      <c r="N513" s="333">
        <v>0</v>
      </c>
      <c r="O513" s="333">
        <v>0</v>
      </c>
      <c r="P513" s="333">
        <v>0</v>
      </c>
      <c r="Q513" s="333">
        <v>0</v>
      </c>
      <c r="R513" s="333">
        <v>0.02</v>
      </c>
      <c r="S513" s="333">
        <v>0</v>
      </c>
      <c r="T513" s="333">
        <v>6</v>
      </c>
      <c r="U513" s="333">
        <v>0</v>
      </c>
      <c r="V513" s="334">
        <v>0.6</v>
      </c>
    </row>
    <row r="514" spans="1:22" ht="13.5" customHeight="1" x14ac:dyDescent="0.4">
      <c r="A514" s="331"/>
      <c r="B514" s="332" t="s">
        <v>916</v>
      </c>
      <c r="C514" s="333"/>
      <c r="D514" s="333">
        <f t="shared" ref="D514:V514" si="142">SUM(D508:D513)</f>
        <v>502</v>
      </c>
      <c r="E514" s="333">
        <f t="shared" si="142"/>
        <v>10.700000000000001</v>
      </c>
      <c r="F514" s="333">
        <f t="shared" si="142"/>
        <v>9.9999999999999982</v>
      </c>
      <c r="G514" s="333">
        <f t="shared" si="142"/>
        <v>89.1</v>
      </c>
      <c r="H514" s="333">
        <f t="shared" si="142"/>
        <v>775</v>
      </c>
      <c r="I514" s="333">
        <f t="shared" si="142"/>
        <v>337</v>
      </c>
      <c r="J514" s="333">
        <f t="shared" si="142"/>
        <v>56</v>
      </c>
      <c r="K514" s="333">
        <f t="shared" si="142"/>
        <v>46</v>
      </c>
      <c r="L514" s="333">
        <f t="shared" si="142"/>
        <v>143</v>
      </c>
      <c r="M514" s="333">
        <f t="shared" si="142"/>
        <v>1</v>
      </c>
      <c r="N514" s="333">
        <f t="shared" si="142"/>
        <v>169</v>
      </c>
      <c r="O514" s="333">
        <f t="shared" si="142"/>
        <v>0</v>
      </c>
      <c r="P514" s="333">
        <f t="shared" si="142"/>
        <v>0.7</v>
      </c>
      <c r="Q514" s="333">
        <f t="shared" si="142"/>
        <v>38</v>
      </c>
      <c r="R514" s="333">
        <f t="shared" si="142"/>
        <v>0.12</v>
      </c>
      <c r="S514" s="333">
        <f t="shared" si="142"/>
        <v>0.08</v>
      </c>
      <c r="T514" s="333">
        <f t="shared" si="142"/>
        <v>16</v>
      </c>
      <c r="U514" s="333">
        <f t="shared" si="142"/>
        <v>3.6</v>
      </c>
      <c r="V514" s="334">
        <f t="shared" si="142"/>
        <v>2</v>
      </c>
    </row>
    <row r="515" spans="1:22" ht="13.5" customHeight="1" x14ac:dyDescent="0.4">
      <c r="A515" s="331"/>
      <c r="B515" s="332" t="s">
        <v>918</v>
      </c>
      <c r="C515" s="333" t="s">
        <v>334</v>
      </c>
      <c r="D515" s="333">
        <v>31</v>
      </c>
      <c r="E515" s="333">
        <v>0.9</v>
      </c>
      <c r="F515" s="333">
        <v>2</v>
      </c>
      <c r="G515" s="333">
        <v>2.6</v>
      </c>
      <c r="H515" s="333">
        <v>122</v>
      </c>
      <c r="I515" s="333">
        <v>76</v>
      </c>
      <c r="J515" s="333">
        <v>10</v>
      </c>
      <c r="K515" s="333">
        <v>9</v>
      </c>
      <c r="L515" s="333">
        <v>16</v>
      </c>
      <c r="M515" s="333">
        <v>0.2</v>
      </c>
      <c r="N515" s="333">
        <v>7</v>
      </c>
      <c r="O515" s="333">
        <v>0</v>
      </c>
      <c r="P515" s="333">
        <v>4.0999999999999996</v>
      </c>
      <c r="Q515" s="333">
        <v>10</v>
      </c>
      <c r="R515" s="333">
        <v>0.02</v>
      </c>
      <c r="S515" s="333">
        <v>0.02</v>
      </c>
      <c r="T515" s="333">
        <v>1</v>
      </c>
      <c r="U515" s="333">
        <v>0.8</v>
      </c>
      <c r="V515" s="334">
        <v>0.3</v>
      </c>
    </row>
    <row r="516" spans="1:22" ht="13.5" customHeight="1" x14ac:dyDescent="0.4">
      <c r="A516" s="331"/>
      <c r="B516" s="332" t="s">
        <v>916</v>
      </c>
      <c r="C516" s="333"/>
      <c r="D516" s="333">
        <f t="shared" ref="D516:V516" si="143">D514+D515</f>
        <v>533</v>
      </c>
      <c r="E516" s="333">
        <f t="shared" si="143"/>
        <v>11.600000000000001</v>
      </c>
      <c r="F516" s="333">
        <f t="shared" si="143"/>
        <v>11.999999999999998</v>
      </c>
      <c r="G516" s="333">
        <f t="shared" si="143"/>
        <v>91.699999999999989</v>
      </c>
      <c r="H516" s="333">
        <f t="shared" si="143"/>
        <v>897</v>
      </c>
      <c r="I516" s="333">
        <f t="shared" si="143"/>
        <v>413</v>
      </c>
      <c r="J516" s="333">
        <f t="shared" si="143"/>
        <v>66</v>
      </c>
      <c r="K516" s="333">
        <f t="shared" si="143"/>
        <v>55</v>
      </c>
      <c r="L516" s="333">
        <f t="shared" si="143"/>
        <v>159</v>
      </c>
      <c r="M516" s="333">
        <f t="shared" si="143"/>
        <v>1.2</v>
      </c>
      <c r="N516" s="333">
        <f t="shared" si="143"/>
        <v>176</v>
      </c>
      <c r="O516" s="333">
        <f t="shared" si="143"/>
        <v>0</v>
      </c>
      <c r="P516" s="333">
        <f t="shared" si="143"/>
        <v>4.8</v>
      </c>
      <c r="Q516" s="333">
        <f t="shared" si="143"/>
        <v>48</v>
      </c>
      <c r="R516" s="333">
        <f t="shared" si="143"/>
        <v>0.13999999999999999</v>
      </c>
      <c r="S516" s="333">
        <f t="shared" si="143"/>
        <v>0.1</v>
      </c>
      <c r="T516" s="333">
        <f t="shared" si="143"/>
        <v>17</v>
      </c>
      <c r="U516" s="333">
        <f t="shared" si="143"/>
        <v>4.4000000000000004</v>
      </c>
      <c r="V516" s="334">
        <f t="shared" si="143"/>
        <v>2.2999999999999998</v>
      </c>
    </row>
    <row r="517" spans="1:22" ht="13.5" customHeight="1" x14ac:dyDescent="0.4">
      <c r="A517" s="331" t="s">
        <v>919</v>
      </c>
      <c r="B517" s="332"/>
      <c r="C517" s="333"/>
      <c r="D517" s="333">
        <f t="shared" ref="D517:V517" si="144">D507+D516</f>
        <v>1011</v>
      </c>
      <c r="E517" s="333">
        <f t="shared" si="144"/>
        <v>25.800000000000004</v>
      </c>
      <c r="F517" s="333">
        <f t="shared" si="144"/>
        <v>20.699999999999996</v>
      </c>
      <c r="G517" s="333">
        <f t="shared" si="144"/>
        <v>175.39999999999998</v>
      </c>
      <c r="H517" s="333">
        <f t="shared" si="144"/>
        <v>1731</v>
      </c>
      <c r="I517" s="333">
        <f t="shared" si="144"/>
        <v>728</v>
      </c>
      <c r="J517" s="333">
        <f t="shared" si="144"/>
        <v>118</v>
      </c>
      <c r="K517" s="333">
        <f t="shared" si="144"/>
        <v>85</v>
      </c>
      <c r="L517" s="333">
        <f t="shared" si="144"/>
        <v>268</v>
      </c>
      <c r="M517" s="333">
        <f t="shared" si="144"/>
        <v>2.1</v>
      </c>
      <c r="N517" s="333">
        <f t="shared" si="144"/>
        <v>237</v>
      </c>
      <c r="O517" s="333">
        <f t="shared" si="144"/>
        <v>0</v>
      </c>
      <c r="P517" s="333">
        <f t="shared" si="144"/>
        <v>5.0999999999999996</v>
      </c>
      <c r="Q517" s="333">
        <f t="shared" si="144"/>
        <v>92</v>
      </c>
      <c r="R517" s="333">
        <f t="shared" si="144"/>
        <v>0.52</v>
      </c>
      <c r="S517" s="333">
        <f t="shared" si="144"/>
        <v>0.16</v>
      </c>
      <c r="T517" s="333">
        <f t="shared" si="144"/>
        <v>40</v>
      </c>
      <c r="U517" s="333">
        <f t="shared" si="144"/>
        <v>6.9</v>
      </c>
      <c r="V517" s="334">
        <f t="shared" si="144"/>
        <v>4.4000000000000004</v>
      </c>
    </row>
    <row r="518" spans="1:22" ht="13.5" customHeight="1" x14ac:dyDescent="0.4">
      <c r="A518" s="335">
        <v>45321</v>
      </c>
      <c r="B518" s="332" t="s">
        <v>848</v>
      </c>
      <c r="C518" s="333" t="s">
        <v>915</v>
      </c>
      <c r="D518" s="333">
        <v>286</v>
      </c>
      <c r="E518" s="333">
        <v>4.3</v>
      </c>
      <c r="F518" s="333">
        <v>0.5</v>
      </c>
      <c r="G518" s="333">
        <v>63.1</v>
      </c>
      <c r="H518" s="333">
        <v>2</v>
      </c>
      <c r="I518" s="333">
        <v>49</v>
      </c>
      <c r="J518" s="333">
        <v>5</v>
      </c>
      <c r="K518" s="333">
        <v>12</v>
      </c>
      <c r="L518" s="333">
        <v>58</v>
      </c>
      <c r="M518" s="333">
        <v>0.2</v>
      </c>
      <c r="N518" s="333">
        <v>0</v>
      </c>
      <c r="O518" s="333">
        <v>0</v>
      </c>
      <c r="P518" s="333">
        <v>0</v>
      </c>
      <c r="Q518" s="333">
        <v>0</v>
      </c>
      <c r="R518" s="333">
        <v>0.03</v>
      </c>
      <c r="S518" s="333">
        <v>0.02</v>
      </c>
      <c r="T518" s="333">
        <v>0</v>
      </c>
      <c r="U518" s="333">
        <v>0.5</v>
      </c>
      <c r="V518" s="334">
        <v>0</v>
      </c>
    </row>
    <row r="519" spans="1:22" ht="13.5" customHeight="1" x14ac:dyDescent="0.4">
      <c r="A519" s="331"/>
      <c r="B519" s="332"/>
      <c r="C519" s="333" t="s">
        <v>259</v>
      </c>
      <c r="D519" s="333">
        <v>150</v>
      </c>
      <c r="E519" s="333">
        <v>7.5</v>
      </c>
      <c r="F519" s="333">
        <v>11</v>
      </c>
      <c r="G519" s="333">
        <v>3.6</v>
      </c>
      <c r="H519" s="333">
        <v>352</v>
      </c>
      <c r="I519" s="333">
        <v>127</v>
      </c>
      <c r="J519" s="333">
        <v>3</v>
      </c>
      <c r="K519" s="333">
        <v>11</v>
      </c>
      <c r="L519" s="333">
        <v>83</v>
      </c>
      <c r="M519" s="333">
        <v>0.4</v>
      </c>
      <c r="N519" s="333">
        <v>18</v>
      </c>
      <c r="O519" s="333">
        <v>4</v>
      </c>
      <c r="P519" s="333">
        <v>0.3</v>
      </c>
      <c r="Q519" s="333">
        <v>0</v>
      </c>
      <c r="R519" s="333">
        <v>0.06</v>
      </c>
      <c r="S519" s="333">
        <v>0.14000000000000001</v>
      </c>
      <c r="T519" s="333">
        <v>1</v>
      </c>
      <c r="U519" s="333">
        <v>0.3</v>
      </c>
      <c r="V519" s="334">
        <v>0.9</v>
      </c>
    </row>
    <row r="520" spans="1:22" ht="13.5" customHeight="1" x14ac:dyDescent="0.4">
      <c r="A520" s="331"/>
      <c r="B520" s="332"/>
      <c r="C520" s="333" t="s">
        <v>260</v>
      </c>
      <c r="D520" s="333">
        <v>7</v>
      </c>
      <c r="E520" s="333">
        <v>0.3</v>
      </c>
      <c r="F520" s="333">
        <v>0.4</v>
      </c>
      <c r="G520" s="333">
        <v>0.5</v>
      </c>
      <c r="H520" s="333">
        <v>53</v>
      </c>
      <c r="I520" s="333">
        <v>23</v>
      </c>
      <c r="J520" s="333">
        <v>8</v>
      </c>
      <c r="K520" s="333">
        <v>2</v>
      </c>
      <c r="L520" s="333">
        <v>3</v>
      </c>
      <c r="M520" s="333">
        <v>0.1</v>
      </c>
      <c r="N520" s="333">
        <v>27</v>
      </c>
      <c r="O520" s="333">
        <v>0</v>
      </c>
      <c r="P520" s="333">
        <v>0.1</v>
      </c>
      <c r="Q520" s="333">
        <v>7</v>
      </c>
      <c r="R520" s="333">
        <v>0</v>
      </c>
      <c r="S520" s="333">
        <v>0.01</v>
      </c>
      <c r="T520" s="333">
        <v>2</v>
      </c>
      <c r="U520" s="333">
        <v>0.1</v>
      </c>
      <c r="V520" s="334">
        <v>0.1</v>
      </c>
    </row>
    <row r="521" spans="1:22" ht="13.5" customHeight="1" x14ac:dyDescent="0.4">
      <c r="A521" s="331"/>
      <c r="B521" s="332"/>
      <c r="C521" s="333" t="s">
        <v>261</v>
      </c>
      <c r="D521" s="333">
        <v>42</v>
      </c>
      <c r="E521" s="333">
        <v>1.6</v>
      </c>
      <c r="F521" s="333">
        <v>2.1</v>
      </c>
      <c r="G521" s="333">
        <v>4.4000000000000004</v>
      </c>
      <c r="H521" s="333">
        <v>100</v>
      </c>
      <c r="I521" s="333">
        <v>54</v>
      </c>
      <c r="J521" s="333">
        <v>1</v>
      </c>
      <c r="K521" s="333">
        <v>5</v>
      </c>
      <c r="L521" s="333">
        <v>17</v>
      </c>
      <c r="M521" s="333">
        <v>0</v>
      </c>
      <c r="N521" s="333">
        <v>0</v>
      </c>
      <c r="O521" s="333">
        <v>0</v>
      </c>
      <c r="P521" s="333">
        <v>0</v>
      </c>
      <c r="Q521" s="333">
        <v>0</v>
      </c>
      <c r="R521" s="333">
        <v>0.02</v>
      </c>
      <c r="S521" s="333">
        <v>0.02</v>
      </c>
      <c r="T521" s="333">
        <v>1</v>
      </c>
      <c r="U521" s="333">
        <v>0.6</v>
      </c>
      <c r="V521" s="334">
        <v>0.3</v>
      </c>
    </row>
    <row r="522" spans="1:22" ht="13.5" customHeight="1" x14ac:dyDescent="0.4">
      <c r="A522" s="331"/>
      <c r="B522" s="332"/>
      <c r="C522" s="333" t="s">
        <v>262</v>
      </c>
      <c r="D522" s="333">
        <v>40</v>
      </c>
      <c r="E522" s="333">
        <v>2.2999999999999998</v>
      </c>
      <c r="F522" s="333">
        <v>1.5</v>
      </c>
      <c r="G522" s="333">
        <v>4.0999999999999996</v>
      </c>
      <c r="H522" s="333">
        <v>164</v>
      </c>
      <c r="I522" s="333">
        <v>78</v>
      </c>
      <c r="J522" s="333">
        <v>7</v>
      </c>
      <c r="K522" s="333">
        <v>17</v>
      </c>
      <c r="L522" s="333">
        <v>24</v>
      </c>
      <c r="M522" s="333">
        <v>0.2</v>
      </c>
      <c r="N522" s="333">
        <v>56</v>
      </c>
      <c r="O522" s="333">
        <v>0</v>
      </c>
      <c r="P522" s="333">
        <v>0</v>
      </c>
      <c r="Q522" s="333">
        <v>1</v>
      </c>
      <c r="R522" s="333">
        <v>0.03</v>
      </c>
      <c r="S522" s="333">
        <v>0.01</v>
      </c>
      <c r="T522" s="333">
        <v>0</v>
      </c>
      <c r="U522" s="333">
        <v>0.3</v>
      </c>
      <c r="V522" s="334">
        <v>0.4</v>
      </c>
    </row>
    <row r="523" spans="1:22" ht="13.5" customHeight="1" x14ac:dyDescent="0.4">
      <c r="A523" s="331"/>
      <c r="B523" s="332"/>
      <c r="C523" s="333" t="s">
        <v>263</v>
      </c>
      <c r="D523" s="333">
        <v>21</v>
      </c>
      <c r="E523" s="333">
        <v>0.7</v>
      </c>
      <c r="F523" s="333">
        <v>0.3</v>
      </c>
      <c r="G523" s="333">
        <v>3.7</v>
      </c>
      <c r="H523" s="333">
        <v>292</v>
      </c>
      <c r="I523" s="333">
        <v>0</v>
      </c>
      <c r="J523" s="333">
        <v>0</v>
      </c>
      <c r="K523" s="333">
        <v>0</v>
      </c>
      <c r="L523" s="333">
        <v>0</v>
      </c>
      <c r="M523" s="333">
        <v>0</v>
      </c>
      <c r="N523" s="333">
        <v>0</v>
      </c>
      <c r="O523" s="333">
        <v>0</v>
      </c>
      <c r="P523" s="333">
        <v>0</v>
      </c>
      <c r="Q523" s="333">
        <v>0</v>
      </c>
      <c r="R523" s="333">
        <v>0</v>
      </c>
      <c r="S523" s="333">
        <v>0</v>
      </c>
      <c r="T523" s="333">
        <v>0</v>
      </c>
      <c r="U523" s="333">
        <v>1</v>
      </c>
      <c r="V523" s="334">
        <v>0.7</v>
      </c>
    </row>
    <row r="524" spans="1:22" ht="13.5" customHeight="1" x14ac:dyDescent="0.4">
      <c r="A524" s="331"/>
      <c r="B524" s="332" t="s">
        <v>916</v>
      </c>
      <c r="C524" s="333"/>
      <c r="D524" s="333">
        <f t="shared" ref="D524:V524" si="145">SUM(D518:D523)</f>
        <v>546</v>
      </c>
      <c r="E524" s="333">
        <f t="shared" si="145"/>
        <v>16.7</v>
      </c>
      <c r="F524" s="333">
        <f t="shared" si="145"/>
        <v>15.8</v>
      </c>
      <c r="G524" s="333">
        <f t="shared" si="145"/>
        <v>79.400000000000006</v>
      </c>
      <c r="H524" s="333">
        <f t="shared" si="145"/>
        <v>963</v>
      </c>
      <c r="I524" s="333">
        <f t="shared" si="145"/>
        <v>331</v>
      </c>
      <c r="J524" s="333">
        <f t="shared" si="145"/>
        <v>24</v>
      </c>
      <c r="K524" s="333">
        <f t="shared" si="145"/>
        <v>47</v>
      </c>
      <c r="L524" s="333">
        <f t="shared" si="145"/>
        <v>185</v>
      </c>
      <c r="M524" s="333">
        <f t="shared" si="145"/>
        <v>0.90000000000000013</v>
      </c>
      <c r="N524" s="333">
        <f t="shared" si="145"/>
        <v>101</v>
      </c>
      <c r="O524" s="333">
        <f t="shared" si="145"/>
        <v>4</v>
      </c>
      <c r="P524" s="333">
        <f t="shared" si="145"/>
        <v>0.4</v>
      </c>
      <c r="Q524" s="333">
        <f t="shared" si="145"/>
        <v>8</v>
      </c>
      <c r="R524" s="333">
        <f t="shared" si="145"/>
        <v>0.14000000000000001</v>
      </c>
      <c r="S524" s="333">
        <f t="shared" si="145"/>
        <v>0.2</v>
      </c>
      <c r="T524" s="333">
        <f t="shared" si="145"/>
        <v>4</v>
      </c>
      <c r="U524" s="333">
        <f t="shared" si="145"/>
        <v>2.8</v>
      </c>
      <c r="V524" s="334">
        <f t="shared" si="145"/>
        <v>2.4000000000000004</v>
      </c>
    </row>
    <row r="525" spans="1:22" ht="13.5" customHeight="1" x14ac:dyDescent="0.4">
      <c r="A525" s="331"/>
      <c r="B525" s="332" t="s">
        <v>917</v>
      </c>
      <c r="C525" s="333" t="s">
        <v>335</v>
      </c>
      <c r="D525" s="333">
        <v>25</v>
      </c>
      <c r="E525" s="333">
        <v>0.7</v>
      </c>
      <c r="F525" s="333">
        <v>0</v>
      </c>
      <c r="G525" s="333">
        <v>5.4</v>
      </c>
      <c r="H525" s="333">
        <v>118</v>
      </c>
      <c r="I525" s="333">
        <v>95</v>
      </c>
      <c r="J525" s="333">
        <v>5</v>
      </c>
      <c r="K525" s="333">
        <v>6</v>
      </c>
      <c r="L525" s="333">
        <v>16</v>
      </c>
      <c r="M525" s="333">
        <v>0.2</v>
      </c>
      <c r="N525" s="333">
        <v>0</v>
      </c>
      <c r="O525" s="333">
        <v>0</v>
      </c>
      <c r="P525" s="333">
        <v>0.2</v>
      </c>
      <c r="Q525" s="333">
        <v>0</v>
      </c>
      <c r="R525" s="333">
        <v>0.02</v>
      </c>
      <c r="S525" s="333">
        <v>0.01</v>
      </c>
      <c r="T525" s="333">
        <v>1</v>
      </c>
      <c r="U525" s="333">
        <v>0.5</v>
      </c>
      <c r="V525" s="334">
        <v>0.3</v>
      </c>
    </row>
    <row r="526" spans="1:22" ht="13.5" customHeight="1" x14ac:dyDescent="0.4">
      <c r="A526" s="331"/>
      <c r="B526" s="332" t="s">
        <v>916</v>
      </c>
      <c r="C526" s="333"/>
      <c r="D526" s="333">
        <f t="shared" ref="D526:V526" si="146">D524+D525</f>
        <v>571</v>
      </c>
      <c r="E526" s="333">
        <f t="shared" si="146"/>
        <v>17.399999999999999</v>
      </c>
      <c r="F526" s="333">
        <f t="shared" si="146"/>
        <v>15.8</v>
      </c>
      <c r="G526" s="333">
        <f t="shared" si="146"/>
        <v>84.800000000000011</v>
      </c>
      <c r="H526" s="333">
        <f t="shared" si="146"/>
        <v>1081</v>
      </c>
      <c r="I526" s="333">
        <f t="shared" si="146"/>
        <v>426</v>
      </c>
      <c r="J526" s="333">
        <f t="shared" si="146"/>
        <v>29</v>
      </c>
      <c r="K526" s="333">
        <f t="shared" si="146"/>
        <v>53</v>
      </c>
      <c r="L526" s="333">
        <f t="shared" si="146"/>
        <v>201</v>
      </c>
      <c r="M526" s="333">
        <f t="shared" si="146"/>
        <v>1.1000000000000001</v>
      </c>
      <c r="N526" s="333">
        <f t="shared" si="146"/>
        <v>101</v>
      </c>
      <c r="O526" s="333">
        <f t="shared" si="146"/>
        <v>4</v>
      </c>
      <c r="P526" s="333">
        <f t="shared" si="146"/>
        <v>0.60000000000000009</v>
      </c>
      <c r="Q526" s="333">
        <f t="shared" si="146"/>
        <v>8</v>
      </c>
      <c r="R526" s="333">
        <f t="shared" si="146"/>
        <v>0.16</v>
      </c>
      <c r="S526" s="333">
        <f t="shared" si="146"/>
        <v>0.21000000000000002</v>
      </c>
      <c r="T526" s="333">
        <f t="shared" si="146"/>
        <v>5</v>
      </c>
      <c r="U526" s="333">
        <f t="shared" si="146"/>
        <v>3.3</v>
      </c>
      <c r="V526" s="334">
        <f t="shared" si="146"/>
        <v>2.7</v>
      </c>
    </row>
    <row r="527" spans="1:22" ht="13.5" customHeight="1" x14ac:dyDescent="0.4">
      <c r="A527" s="331"/>
      <c r="B527" s="332" t="s">
        <v>858</v>
      </c>
      <c r="C527" s="333" t="s">
        <v>915</v>
      </c>
      <c r="D527" s="333">
        <v>286</v>
      </c>
      <c r="E527" s="333">
        <v>4.3</v>
      </c>
      <c r="F527" s="333">
        <v>0.5</v>
      </c>
      <c r="G527" s="333">
        <v>63.1</v>
      </c>
      <c r="H527" s="333">
        <v>2</v>
      </c>
      <c r="I527" s="333">
        <v>49</v>
      </c>
      <c r="J527" s="333">
        <v>5</v>
      </c>
      <c r="K527" s="333">
        <v>12</v>
      </c>
      <c r="L527" s="333">
        <v>58</v>
      </c>
      <c r="M527" s="333">
        <v>0.2</v>
      </c>
      <c r="N527" s="333">
        <v>0</v>
      </c>
      <c r="O527" s="333">
        <v>0</v>
      </c>
      <c r="P527" s="333">
        <v>0</v>
      </c>
      <c r="Q527" s="333">
        <v>0</v>
      </c>
      <c r="R527" s="333">
        <v>0.03</v>
      </c>
      <c r="S527" s="333">
        <v>0.02</v>
      </c>
      <c r="T527" s="333">
        <v>0</v>
      </c>
      <c r="U527" s="333">
        <v>0.5</v>
      </c>
      <c r="V527" s="334">
        <v>0</v>
      </c>
    </row>
    <row r="528" spans="1:22" ht="13.5" customHeight="1" x14ac:dyDescent="0.4">
      <c r="A528" s="331"/>
      <c r="B528" s="332"/>
      <c r="C528" s="333" t="s">
        <v>264</v>
      </c>
      <c r="D528" s="333">
        <v>127</v>
      </c>
      <c r="E528" s="333">
        <v>9.1</v>
      </c>
      <c r="F528" s="333">
        <v>6.7</v>
      </c>
      <c r="G528" s="333">
        <v>8.1999999999999993</v>
      </c>
      <c r="H528" s="333">
        <v>332</v>
      </c>
      <c r="I528" s="333">
        <v>198</v>
      </c>
      <c r="J528" s="333">
        <v>18</v>
      </c>
      <c r="K528" s="333">
        <v>14</v>
      </c>
      <c r="L528" s="333">
        <v>105</v>
      </c>
      <c r="M528" s="333">
        <v>0.7</v>
      </c>
      <c r="N528" s="333">
        <v>26</v>
      </c>
      <c r="O528" s="333">
        <v>0.4</v>
      </c>
      <c r="P528" s="333">
        <v>0.2</v>
      </c>
      <c r="Q528" s="333">
        <v>3</v>
      </c>
      <c r="R528" s="333">
        <v>0.26</v>
      </c>
      <c r="S528" s="333">
        <v>0.15</v>
      </c>
      <c r="T528" s="333">
        <v>5</v>
      </c>
      <c r="U528" s="333">
        <v>0.8</v>
      </c>
      <c r="V528" s="334">
        <v>0.8</v>
      </c>
    </row>
    <row r="529" spans="1:22" ht="13.5" customHeight="1" x14ac:dyDescent="0.4">
      <c r="A529" s="331"/>
      <c r="B529" s="332"/>
      <c r="C529" s="333" t="s">
        <v>265</v>
      </c>
      <c r="D529" s="333">
        <v>35</v>
      </c>
      <c r="E529" s="333">
        <v>0.7</v>
      </c>
      <c r="F529" s="333">
        <v>1</v>
      </c>
      <c r="G529" s="333">
        <v>5.9</v>
      </c>
      <c r="H529" s="333">
        <v>221</v>
      </c>
      <c r="I529" s="333">
        <v>20</v>
      </c>
      <c r="J529" s="333">
        <v>8</v>
      </c>
      <c r="K529" s="333">
        <v>4</v>
      </c>
      <c r="L529" s="333">
        <v>9</v>
      </c>
      <c r="M529" s="333">
        <v>0.2</v>
      </c>
      <c r="N529" s="333">
        <v>5</v>
      </c>
      <c r="O529" s="333">
        <v>0.2</v>
      </c>
      <c r="P529" s="333">
        <v>0.1</v>
      </c>
      <c r="Q529" s="333">
        <v>0</v>
      </c>
      <c r="R529" s="333">
        <v>0.01</v>
      </c>
      <c r="S529" s="333">
        <v>0.01</v>
      </c>
      <c r="T529" s="333">
        <v>1</v>
      </c>
      <c r="U529" s="333">
        <v>0.4</v>
      </c>
      <c r="V529" s="334">
        <v>0.6</v>
      </c>
    </row>
    <row r="530" spans="1:22" ht="13.5" customHeight="1" x14ac:dyDescent="0.4">
      <c r="A530" s="331"/>
      <c r="B530" s="332"/>
      <c r="C530" s="333" t="s">
        <v>266</v>
      </c>
      <c r="D530" s="333">
        <v>8</v>
      </c>
      <c r="E530" s="333">
        <v>0.4</v>
      </c>
      <c r="F530" s="333">
        <v>0.4</v>
      </c>
      <c r="G530" s="333">
        <v>0.8</v>
      </c>
      <c r="H530" s="333">
        <v>34</v>
      </c>
      <c r="I530" s="333">
        <v>22</v>
      </c>
      <c r="J530" s="333">
        <v>8</v>
      </c>
      <c r="K530" s="333">
        <v>1</v>
      </c>
      <c r="L530" s="333">
        <v>2</v>
      </c>
      <c r="M530" s="333">
        <v>0.1</v>
      </c>
      <c r="N530" s="333">
        <v>41</v>
      </c>
      <c r="O530" s="333">
        <v>0</v>
      </c>
      <c r="P530" s="333">
        <v>0</v>
      </c>
      <c r="Q530" s="333">
        <v>6</v>
      </c>
      <c r="R530" s="333">
        <v>0</v>
      </c>
      <c r="S530" s="333">
        <v>0</v>
      </c>
      <c r="T530" s="333">
        <v>2</v>
      </c>
      <c r="U530" s="333">
        <v>0.1</v>
      </c>
      <c r="V530" s="334">
        <v>0.1</v>
      </c>
    </row>
    <row r="531" spans="1:22" ht="13.5" customHeight="1" x14ac:dyDescent="0.4">
      <c r="A531" s="331"/>
      <c r="B531" s="332" t="s">
        <v>916</v>
      </c>
      <c r="C531" s="333"/>
      <c r="D531" s="333">
        <f t="shared" ref="D531:V531" si="147">SUM(D527:D530)</f>
        <v>456</v>
      </c>
      <c r="E531" s="333">
        <f t="shared" si="147"/>
        <v>14.499999999999998</v>
      </c>
      <c r="F531" s="333">
        <f t="shared" si="147"/>
        <v>8.6</v>
      </c>
      <c r="G531" s="333">
        <f t="shared" si="147"/>
        <v>78</v>
      </c>
      <c r="H531" s="333">
        <f t="shared" si="147"/>
        <v>589</v>
      </c>
      <c r="I531" s="333">
        <f t="shared" si="147"/>
        <v>289</v>
      </c>
      <c r="J531" s="333">
        <f t="shared" si="147"/>
        <v>39</v>
      </c>
      <c r="K531" s="333">
        <f t="shared" si="147"/>
        <v>31</v>
      </c>
      <c r="L531" s="333">
        <f t="shared" si="147"/>
        <v>174</v>
      </c>
      <c r="M531" s="333">
        <f t="shared" si="147"/>
        <v>1.2</v>
      </c>
      <c r="N531" s="333">
        <f t="shared" si="147"/>
        <v>72</v>
      </c>
      <c r="O531" s="333">
        <f t="shared" si="147"/>
        <v>0.60000000000000009</v>
      </c>
      <c r="P531" s="333">
        <f t="shared" si="147"/>
        <v>0.30000000000000004</v>
      </c>
      <c r="Q531" s="333">
        <f t="shared" si="147"/>
        <v>9</v>
      </c>
      <c r="R531" s="333">
        <f t="shared" si="147"/>
        <v>0.30000000000000004</v>
      </c>
      <c r="S531" s="333">
        <f t="shared" si="147"/>
        <v>0.18</v>
      </c>
      <c r="T531" s="333">
        <f t="shared" si="147"/>
        <v>8</v>
      </c>
      <c r="U531" s="333">
        <f t="shared" si="147"/>
        <v>1.8000000000000003</v>
      </c>
      <c r="V531" s="334">
        <f t="shared" si="147"/>
        <v>1.5</v>
      </c>
    </row>
    <row r="532" spans="1:22" ht="13.5" customHeight="1" x14ac:dyDescent="0.4">
      <c r="A532" s="331"/>
      <c r="B532" s="332" t="s">
        <v>918</v>
      </c>
      <c r="C532" s="333" t="s">
        <v>336</v>
      </c>
      <c r="D532" s="333">
        <v>14</v>
      </c>
      <c r="E532" s="333">
        <v>0.8</v>
      </c>
      <c r="F532" s="333">
        <v>0.2</v>
      </c>
      <c r="G532" s="333">
        <v>2.2999999999999998</v>
      </c>
      <c r="H532" s="333">
        <v>68</v>
      </c>
      <c r="I532" s="333">
        <v>53</v>
      </c>
      <c r="J532" s="333">
        <v>5</v>
      </c>
      <c r="K532" s="333">
        <v>2</v>
      </c>
      <c r="L532" s="333">
        <v>4</v>
      </c>
      <c r="M532" s="333">
        <v>0.1</v>
      </c>
      <c r="N532" s="333">
        <v>0</v>
      </c>
      <c r="O532" s="333">
        <v>0</v>
      </c>
      <c r="P532" s="333">
        <v>0</v>
      </c>
      <c r="Q532" s="333">
        <v>0</v>
      </c>
      <c r="R532" s="333">
        <v>0.01</v>
      </c>
      <c r="S532" s="333">
        <v>0</v>
      </c>
      <c r="T532" s="333">
        <v>3</v>
      </c>
      <c r="U532" s="333">
        <v>0.3</v>
      </c>
      <c r="V532" s="334">
        <v>0.2</v>
      </c>
    </row>
    <row r="533" spans="1:22" ht="13.5" customHeight="1" x14ac:dyDescent="0.4">
      <c r="A533" s="331"/>
      <c r="B533" s="332" t="s">
        <v>916</v>
      </c>
      <c r="C533" s="333"/>
      <c r="D533" s="333">
        <f t="shared" ref="D533:V533" si="148">D531+D532</f>
        <v>470</v>
      </c>
      <c r="E533" s="333">
        <f t="shared" si="148"/>
        <v>15.299999999999999</v>
      </c>
      <c r="F533" s="333">
        <f t="shared" si="148"/>
        <v>8.7999999999999989</v>
      </c>
      <c r="G533" s="333">
        <f t="shared" si="148"/>
        <v>80.3</v>
      </c>
      <c r="H533" s="333">
        <f t="shared" si="148"/>
        <v>657</v>
      </c>
      <c r="I533" s="333">
        <f t="shared" si="148"/>
        <v>342</v>
      </c>
      <c r="J533" s="333">
        <f t="shared" si="148"/>
        <v>44</v>
      </c>
      <c r="K533" s="333">
        <f t="shared" si="148"/>
        <v>33</v>
      </c>
      <c r="L533" s="333">
        <f t="shared" si="148"/>
        <v>178</v>
      </c>
      <c r="M533" s="333">
        <f t="shared" si="148"/>
        <v>1.3</v>
      </c>
      <c r="N533" s="333">
        <f t="shared" si="148"/>
        <v>72</v>
      </c>
      <c r="O533" s="333">
        <f t="shared" si="148"/>
        <v>0.60000000000000009</v>
      </c>
      <c r="P533" s="333">
        <f t="shared" si="148"/>
        <v>0.30000000000000004</v>
      </c>
      <c r="Q533" s="333">
        <f t="shared" si="148"/>
        <v>9</v>
      </c>
      <c r="R533" s="333">
        <f t="shared" si="148"/>
        <v>0.31000000000000005</v>
      </c>
      <c r="S533" s="333">
        <f t="shared" si="148"/>
        <v>0.18</v>
      </c>
      <c r="T533" s="333">
        <f t="shared" si="148"/>
        <v>11</v>
      </c>
      <c r="U533" s="333">
        <f t="shared" si="148"/>
        <v>2.1</v>
      </c>
      <c r="V533" s="334">
        <f t="shared" si="148"/>
        <v>1.7</v>
      </c>
    </row>
    <row r="534" spans="1:22" ht="13.5" customHeight="1" x14ac:dyDescent="0.4">
      <c r="A534" s="331" t="s">
        <v>919</v>
      </c>
      <c r="B534" s="332"/>
      <c r="C534" s="333"/>
      <c r="D534" s="333">
        <f t="shared" ref="D534:V534" si="149">D526+D533</f>
        <v>1041</v>
      </c>
      <c r="E534" s="333">
        <f t="shared" si="149"/>
        <v>32.699999999999996</v>
      </c>
      <c r="F534" s="333">
        <f t="shared" si="149"/>
        <v>24.6</v>
      </c>
      <c r="G534" s="333">
        <f t="shared" si="149"/>
        <v>165.10000000000002</v>
      </c>
      <c r="H534" s="333">
        <f t="shared" si="149"/>
        <v>1738</v>
      </c>
      <c r="I534" s="333">
        <f t="shared" si="149"/>
        <v>768</v>
      </c>
      <c r="J534" s="333">
        <f t="shared" si="149"/>
        <v>73</v>
      </c>
      <c r="K534" s="333">
        <f t="shared" si="149"/>
        <v>86</v>
      </c>
      <c r="L534" s="333">
        <f t="shared" si="149"/>
        <v>379</v>
      </c>
      <c r="M534" s="333">
        <f t="shared" si="149"/>
        <v>2.4000000000000004</v>
      </c>
      <c r="N534" s="333">
        <f t="shared" si="149"/>
        <v>173</v>
      </c>
      <c r="O534" s="333">
        <f t="shared" si="149"/>
        <v>4.5999999999999996</v>
      </c>
      <c r="P534" s="333">
        <f t="shared" si="149"/>
        <v>0.90000000000000013</v>
      </c>
      <c r="Q534" s="333">
        <f t="shared" si="149"/>
        <v>17</v>
      </c>
      <c r="R534" s="333">
        <f t="shared" si="149"/>
        <v>0.47000000000000008</v>
      </c>
      <c r="S534" s="333">
        <f t="shared" si="149"/>
        <v>0.39</v>
      </c>
      <c r="T534" s="333">
        <f t="shared" si="149"/>
        <v>16</v>
      </c>
      <c r="U534" s="333">
        <f t="shared" si="149"/>
        <v>5.4</v>
      </c>
      <c r="V534" s="334">
        <f t="shared" si="149"/>
        <v>4.4000000000000004</v>
      </c>
    </row>
    <row r="535" spans="1:22" ht="13.5" customHeight="1" x14ac:dyDescent="0.4">
      <c r="A535" s="335">
        <v>45322</v>
      </c>
      <c r="B535" s="332" t="s">
        <v>848</v>
      </c>
      <c r="C535" s="333" t="s">
        <v>915</v>
      </c>
      <c r="D535" s="333">
        <v>286</v>
      </c>
      <c r="E535" s="333">
        <v>4.3</v>
      </c>
      <c r="F535" s="333">
        <v>0.5</v>
      </c>
      <c r="G535" s="333">
        <v>63.1</v>
      </c>
      <c r="H535" s="333">
        <v>2</v>
      </c>
      <c r="I535" s="333">
        <v>49</v>
      </c>
      <c r="J535" s="333">
        <v>5</v>
      </c>
      <c r="K535" s="333">
        <v>12</v>
      </c>
      <c r="L535" s="333">
        <v>58</v>
      </c>
      <c r="M535" s="333">
        <v>0.2</v>
      </c>
      <c r="N535" s="333">
        <v>0</v>
      </c>
      <c r="O535" s="333">
        <v>0</v>
      </c>
      <c r="P535" s="333">
        <v>0</v>
      </c>
      <c r="Q535" s="333">
        <v>0</v>
      </c>
      <c r="R535" s="333">
        <v>0.03</v>
      </c>
      <c r="S535" s="333">
        <v>0.02</v>
      </c>
      <c r="T535" s="333">
        <v>0</v>
      </c>
      <c r="U535" s="333">
        <v>0.5</v>
      </c>
      <c r="V535" s="334">
        <v>0</v>
      </c>
    </row>
    <row r="536" spans="1:22" ht="13.5" customHeight="1" x14ac:dyDescent="0.4">
      <c r="A536" s="331"/>
      <c r="B536" s="332"/>
      <c r="C536" s="333" t="s">
        <v>267</v>
      </c>
      <c r="D536" s="333">
        <v>68</v>
      </c>
      <c r="E536" s="333">
        <v>4.0999999999999996</v>
      </c>
      <c r="F536" s="333">
        <v>3.5</v>
      </c>
      <c r="G536" s="333">
        <v>5</v>
      </c>
      <c r="H536" s="333">
        <v>310</v>
      </c>
      <c r="I536" s="333">
        <v>102</v>
      </c>
      <c r="J536" s="333">
        <v>5</v>
      </c>
      <c r="K536" s="333">
        <v>6</v>
      </c>
      <c r="L536" s="333">
        <v>44</v>
      </c>
      <c r="M536" s="333">
        <v>0.2</v>
      </c>
      <c r="N536" s="333">
        <v>1</v>
      </c>
      <c r="O536" s="333">
        <v>0.5</v>
      </c>
      <c r="P536" s="333">
        <v>0.1</v>
      </c>
      <c r="Q536" s="333">
        <v>0</v>
      </c>
      <c r="R536" s="333">
        <v>0.15</v>
      </c>
      <c r="S536" s="333">
        <v>0.05</v>
      </c>
      <c r="T536" s="333">
        <v>2</v>
      </c>
      <c r="U536" s="333">
        <v>0.3</v>
      </c>
      <c r="V536" s="334">
        <v>0.8</v>
      </c>
    </row>
    <row r="537" spans="1:22" ht="13.5" customHeight="1" x14ac:dyDescent="0.4">
      <c r="A537" s="331"/>
      <c r="B537" s="332"/>
      <c r="C537" s="333" t="s">
        <v>268</v>
      </c>
      <c r="D537" s="333">
        <v>34</v>
      </c>
      <c r="E537" s="333">
        <v>2.5</v>
      </c>
      <c r="F537" s="333">
        <v>1.5</v>
      </c>
      <c r="G537" s="333">
        <v>2.5</v>
      </c>
      <c r="H537" s="333">
        <v>108</v>
      </c>
      <c r="I537" s="333">
        <v>65</v>
      </c>
      <c r="J537" s="333">
        <v>16</v>
      </c>
      <c r="K537" s="333">
        <v>9</v>
      </c>
      <c r="L537" s="333">
        <v>30</v>
      </c>
      <c r="M537" s="333">
        <v>0.3</v>
      </c>
      <c r="N537" s="333">
        <v>0</v>
      </c>
      <c r="O537" s="333">
        <v>0</v>
      </c>
      <c r="P537" s="333">
        <v>0.2</v>
      </c>
      <c r="Q537" s="333">
        <v>1</v>
      </c>
      <c r="R537" s="333">
        <v>0.02</v>
      </c>
      <c r="S537" s="333">
        <v>0.01</v>
      </c>
      <c r="T537" s="333">
        <v>5</v>
      </c>
      <c r="U537" s="333">
        <v>1.1000000000000001</v>
      </c>
      <c r="V537" s="334">
        <v>0.3</v>
      </c>
    </row>
    <row r="538" spans="1:22" ht="13.5" customHeight="1" x14ac:dyDescent="0.4">
      <c r="A538" s="331"/>
      <c r="B538" s="332"/>
      <c r="C538" s="333" t="s">
        <v>269</v>
      </c>
      <c r="D538" s="333">
        <v>36</v>
      </c>
      <c r="E538" s="333">
        <v>1.8</v>
      </c>
      <c r="F538" s="333">
        <v>0.6</v>
      </c>
      <c r="G538" s="333">
        <v>6.1</v>
      </c>
      <c r="H538" s="333">
        <v>124</v>
      </c>
      <c r="I538" s="333">
        <v>102</v>
      </c>
      <c r="J538" s="333">
        <v>4</v>
      </c>
      <c r="K538" s="333">
        <v>5</v>
      </c>
      <c r="L538" s="333">
        <v>10</v>
      </c>
      <c r="M538" s="333">
        <v>0.1</v>
      </c>
      <c r="N538" s="333">
        <v>95</v>
      </c>
      <c r="O538" s="333">
        <v>0</v>
      </c>
      <c r="P538" s="333">
        <v>0</v>
      </c>
      <c r="Q538" s="333">
        <v>0</v>
      </c>
      <c r="R538" s="333">
        <v>0.02</v>
      </c>
      <c r="S538" s="333">
        <v>0.01</v>
      </c>
      <c r="T538" s="333">
        <v>6</v>
      </c>
      <c r="U538" s="333">
        <v>0.6</v>
      </c>
      <c r="V538" s="334">
        <v>0.3</v>
      </c>
    </row>
    <row r="539" spans="1:22" ht="13.5" customHeight="1" x14ac:dyDescent="0.4">
      <c r="A539" s="331"/>
      <c r="B539" s="332"/>
      <c r="C539" s="333" t="s">
        <v>270</v>
      </c>
      <c r="D539" s="333">
        <v>8</v>
      </c>
      <c r="E539" s="333">
        <v>0.6</v>
      </c>
      <c r="F539" s="333">
        <v>0.2</v>
      </c>
      <c r="G539" s="333">
        <v>1.1000000000000001</v>
      </c>
      <c r="H539" s="333">
        <v>66</v>
      </c>
      <c r="I539" s="333">
        <v>19</v>
      </c>
      <c r="J539" s="333">
        <v>17</v>
      </c>
      <c r="K539" s="333">
        <v>6</v>
      </c>
      <c r="L539" s="333">
        <v>6</v>
      </c>
      <c r="M539" s="333">
        <v>0.1</v>
      </c>
      <c r="N539" s="333">
        <v>107</v>
      </c>
      <c r="O539" s="333">
        <v>0</v>
      </c>
      <c r="P539" s="333">
        <v>0.4</v>
      </c>
      <c r="Q539" s="333">
        <v>44</v>
      </c>
      <c r="R539" s="333">
        <v>0</v>
      </c>
      <c r="S539" s="333">
        <v>0.01</v>
      </c>
      <c r="T539" s="333">
        <v>1</v>
      </c>
      <c r="U539" s="333">
        <v>0.5</v>
      </c>
      <c r="V539" s="334">
        <v>0.2</v>
      </c>
    </row>
    <row r="540" spans="1:22" ht="13.5" customHeight="1" x14ac:dyDescent="0.4">
      <c r="A540" s="331"/>
      <c r="B540" s="332" t="s">
        <v>916</v>
      </c>
      <c r="C540" s="333"/>
      <c r="D540" s="333">
        <f t="shared" ref="D540:V540" si="150">SUM(D535:D539)</f>
        <v>432</v>
      </c>
      <c r="E540" s="333">
        <f t="shared" si="150"/>
        <v>13.299999999999999</v>
      </c>
      <c r="F540" s="333">
        <f t="shared" si="150"/>
        <v>6.3</v>
      </c>
      <c r="G540" s="333">
        <f t="shared" si="150"/>
        <v>77.799999999999983</v>
      </c>
      <c r="H540" s="333">
        <f t="shared" si="150"/>
        <v>610</v>
      </c>
      <c r="I540" s="333">
        <f t="shared" si="150"/>
        <v>337</v>
      </c>
      <c r="J540" s="333">
        <f t="shared" si="150"/>
        <v>47</v>
      </c>
      <c r="K540" s="333">
        <f t="shared" si="150"/>
        <v>38</v>
      </c>
      <c r="L540" s="333">
        <f t="shared" si="150"/>
        <v>148</v>
      </c>
      <c r="M540" s="333">
        <f t="shared" si="150"/>
        <v>0.89999999999999991</v>
      </c>
      <c r="N540" s="333">
        <f t="shared" si="150"/>
        <v>203</v>
      </c>
      <c r="O540" s="333">
        <f t="shared" si="150"/>
        <v>0.5</v>
      </c>
      <c r="P540" s="333">
        <f t="shared" si="150"/>
        <v>0.70000000000000007</v>
      </c>
      <c r="Q540" s="333">
        <f t="shared" si="150"/>
        <v>45</v>
      </c>
      <c r="R540" s="333">
        <f t="shared" si="150"/>
        <v>0.21999999999999997</v>
      </c>
      <c r="S540" s="333">
        <f t="shared" si="150"/>
        <v>9.9999999999999992E-2</v>
      </c>
      <c r="T540" s="333">
        <f t="shared" si="150"/>
        <v>14</v>
      </c>
      <c r="U540" s="333">
        <f t="shared" si="150"/>
        <v>3</v>
      </c>
      <c r="V540" s="334">
        <f t="shared" si="150"/>
        <v>1.6</v>
      </c>
    </row>
    <row r="541" spans="1:22" ht="13.5" customHeight="1" x14ac:dyDescent="0.4">
      <c r="A541" s="331"/>
      <c r="B541" s="332" t="s">
        <v>917</v>
      </c>
      <c r="C541" s="333" t="s">
        <v>337</v>
      </c>
      <c r="D541" s="333">
        <v>9</v>
      </c>
      <c r="E541" s="333">
        <v>0.2</v>
      </c>
      <c r="F541" s="333">
        <v>0</v>
      </c>
      <c r="G541" s="333">
        <v>2</v>
      </c>
      <c r="H541" s="333">
        <v>65</v>
      </c>
      <c r="I541" s="333">
        <v>65</v>
      </c>
      <c r="J541" s="333">
        <v>7</v>
      </c>
      <c r="K541" s="333">
        <v>3</v>
      </c>
      <c r="L541" s="333">
        <v>5</v>
      </c>
      <c r="M541" s="333">
        <v>0.1</v>
      </c>
      <c r="N541" s="333">
        <v>0</v>
      </c>
      <c r="O541" s="333">
        <v>0</v>
      </c>
      <c r="P541" s="333">
        <v>0</v>
      </c>
      <c r="Q541" s="333">
        <v>0</v>
      </c>
      <c r="R541" s="333">
        <v>0.01</v>
      </c>
      <c r="S541" s="333">
        <v>0</v>
      </c>
      <c r="T541" s="333">
        <v>3</v>
      </c>
      <c r="U541" s="333">
        <v>0.4</v>
      </c>
      <c r="V541" s="334">
        <v>0.2</v>
      </c>
    </row>
    <row r="542" spans="1:22" ht="13.5" customHeight="1" x14ac:dyDescent="0.4">
      <c r="A542" s="331"/>
      <c r="B542" s="332" t="s">
        <v>916</v>
      </c>
      <c r="C542" s="333"/>
      <c r="D542" s="333">
        <f t="shared" ref="D542:V542" si="151">D540+D541</f>
        <v>441</v>
      </c>
      <c r="E542" s="333">
        <f t="shared" si="151"/>
        <v>13.499999999999998</v>
      </c>
      <c r="F542" s="333">
        <f t="shared" si="151"/>
        <v>6.3</v>
      </c>
      <c r="G542" s="333">
        <f t="shared" si="151"/>
        <v>79.799999999999983</v>
      </c>
      <c r="H542" s="333">
        <f t="shared" si="151"/>
        <v>675</v>
      </c>
      <c r="I542" s="333">
        <f t="shared" si="151"/>
        <v>402</v>
      </c>
      <c r="J542" s="333">
        <f t="shared" si="151"/>
        <v>54</v>
      </c>
      <c r="K542" s="333">
        <f t="shared" si="151"/>
        <v>41</v>
      </c>
      <c r="L542" s="333">
        <f t="shared" si="151"/>
        <v>153</v>
      </c>
      <c r="M542" s="333">
        <f t="shared" si="151"/>
        <v>0.99999999999999989</v>
      </c>
      <c r="N542" s="333">
        <f t="shared" si="151"/>
        <v>203</v>
      </c>
      <c r="O542" s="333">
        <f t="shared" si="151"/>
        <v>0.5</v>
      </c>
      <c r="P542" s="333">
        <f t="shared" si="151"/>
        <v>0.70000000000000007</v>
      </c>
      <c r="Q542" s="333">
        <f t="shared" si="151"/>
        <v>45</v>
      </c>
      <c r="R542" s="333">
        <f t="shared" si="151"/>
        <v>0.22999999999999998</v>
      </c>
      <c r="S542" s="333">
        <f t="shared" si="151"/>
        <v>9.9999999999999992E-2</v>
      </c>
      <c r="T542" s="333">
        <f t="shared" si="151"/>
        <v>17</v>
      </c>
      <c r="U542" s="333">
        <f t="shared" si="151"/>
        <v>3.4</v>
      </c>
      <c r="V542" s="334">
        <f t="shared" si="151"/>
        <v>1.8</v>
      </c>
    </row>
    <row r="543" spans="1:22" ht="13.5" customHeight="1" x14ac:dyDescent="0.4">
      <c r="A543" s="331"/>
      <c r="B543" s="332" t="s">
        <v>858</v>
      </c>
      <c r="C543" s="333" t="s">
        <v>915</v>
      </c>
      <c r="D543" s="333">
        <v>286</v>
      </c>
      <c r="E543" s="333">
        <v>4.3</v>
      </c>
      <c r="F543" s="333">
        <v>0.5</v>
      </c>
      <c r="G543" s="333">
        <v>63.1</v>
      </c>
      <c r="H543" s="333">
        <v>2</v>
      </c>
      <c r="I543" s="333">
        <v>49</v>
      </c>
      <c r="J543" s="333">
        <v>5</v>
      </c>
      <c r="K543" s="333">
        <v>12</v>
      </c>
      <c r="L543" s="333">
        <v>58</v>
      </c>
      <c r="M543" s="333">
        <v>0.2</v>
      </c>
      <c r="N543" s="333">
        <v>0</v>
      </c>
      <c r="O543" s="333">
        <v>0</v>
      </c>
      <c r="P543" s="333">
        <v>0</v>
      </c>
      <c r="Q543" s="333">
        <v>0</v>
      </c>
      <c r="R543" s="333">
        <v>0.03</v>
      </c>
      <c r="S543" s="333">
        <v>0.02</v>
      </c>
      <c r="T543" s="333">
        <v>0</v>
      </c>
      <c r="U543" s="333">
        <v>0.5</v>
      </c>
      <c r="V543" s="334">
        <v>0</v>
      </c>
    </row>
    <row r="544" spans="1:22" ht="13.5" customHeight="1" x14ac:dyDescent="0.4">
      <c r="A544" s="331"/>
      <c r="B544" s="332"/>
      <c r="C544" s="333" t="s">
        <v>271</v>
      </c>
      <c r="D544" s="333">
        <v>66</v>
      </c>
      <c r="E544" s="333">
        <v>8.1999999999999993</v>
      </c>
      <c r="F544" s="333">
        <v>1.8</v>
      </c>
      <c r="G544" s="333">
        <v>3.5</v>
      </c>
      <c r="H544" s="333">
        <v>270</v>
      </c>
      <c r="I544" s="333">
        <v>160</v>
      </c>
      <c r="J544" s="333">
        <v>28</v>
      </c>
      <c r="K544" s="333">
        <v>15</v>
      </c>
      <c r="L544" s="333">
        <v>95</v>
      </c>
      <c r="M544" s="333">
        <v>0.2</v>
      </c>
      <c r="N544" s="333">
        <v>6</v>
      </c>
      <c r="O544" s="333">
        <v>3.5</v>
      </c>
      <c r="P544" s="333">
        <v>0.3</v>
      </c>
      <c r="Q544" s="333">
        <v>1</v>
      </c>
      <c r="R544" s="333">
        <v>0.05</v>
      </c>
      <c r="S544" s="333">
        <v>0.05</v>
      </c>
      <c r="T544" s="333">
        <v>4</v>
      </c>
      <c r="U544" s="333">
        <v>0.2</v>
      </c>
      <c r="V544" s="334">
        <v>0.7</v>
      </c>
    </row>
    <row r="545" spans="1:22" ht="13.5" customHeight="1" x14ac:dyDescent="0.4">
      <c r="A545" s="331"/>
      <c r="B545" s="332"/>
      <c r="C545" s="333" t="s">
        <v>272</v>
      </c>
      <c r="D545" s="333">
        <v>40</v>
      </c>
      <c r="E545" s="333">
        <v>1.7</v>
      </c>
      <c r="F545" s="333">
        <v>0.5</v>
      </c>
      <c r="G545" s="333">
        <v>7.7</v>
      </c>
      <c r="H545" s="333">
        <v>428</v>
      </c>
      <c r="I545" s="333">
        <v>6</v>
      </c>
      <c r="J545" s="333">
        <v>12</v>
      </c>
      <c r="K545" s="333">
        <v>6</v>
      </c>
      <c r="L545" s="333">
        <v>4</v>
      </c>
      <c r="M545" s="333">
        <v>0.1</v>
      </c>
      <c r="N545" s="333">
        <v>2</v>
      </c>
      <c r="O545" s="333">
        <v>0</v>
      </c>
      <c r="P545" s="333">
        <v>0</v>
      </c>
      <c r="Q545" s="333">
        <v>23</v>
      </c>
      <c r="R545" s="333">
        <v>0</v>
      </c>
      <c r="S545" s="333">
        <v>0</v>
      </c>
      <c r="T545" s="333">
        <v>0</v>
      </c>
      <c r="U545" s="333">
        <v>0.5</v>
      </c>
      <c r="V545" s="334">
        <v>1.1000000000000001</v>
      </c>
    </row>
    <row r="546" spans="1:22" ht="13.5" customHeight="1" x14ac:dyDescent="0.4">
      <c r="A546" s="331"/>
      <c r="B546" s="332"/>
      <c r="C546" s="333" t="s">
        <v>273</v>
      </c>
      <c r="D546" s="333">
        <v>54</v>
      </c>
      <c r="E546" s="333">
        <v>3.9</v>
      </c>
      <c r="F546" s="333">
        <v>2.5</v>
      </c>
      <c r="G546" s="333">
        <v>3.6</v>
      </c>
      <c r="H546" s="333">
        <v>186</v>
      </c>
      <c r="I546" s="333">
        <v>127</v>
      </c>
      <c r="J546" s="333">
        <v>23</v>
      </c>
      <c r="K546" s="333">
        <v>17</v>
      </c>
      <c r="L546" s="333">
        <v>36</v>
      </c>
      <c r="M546" s="333">
        <v>0.5</v>
      </c>
      <c r="N546" s="333">
        <v>65</v>
      </c>
      <c r="O546" s="333">
        <v>0</v>
      </c>
      <c r="P546" s="333">
        <v>0.1</v>
      </c>
      <c r="Q546" s="333">
        <v>6</v>
      </c>
      <c r="R546" s="333">
        <v>0.03</v>
      </c>
      <c r="S546" s="333">
        <v>0.03</v>
      </c>
      <c r="T546" s="333">
        <v>1</v>
      </c>
      <c r="U546" s="333">
        <v>0.3</v>
      </c>
      <c r="V546" s="334">
        <v>0.5</v>
      </c>
    </row>
    <row r="547" spans="1:22" ht="13.5" customHeight="1" x14ac:dyDescent="0.4">
      <c r="A547" s="331"/>
      <c r="B547" s="332"/>
      <c r="C547" s="333" t="s">
        <v>274</v>
      </c>
      <c r="D547" s="333">
        <v>23</v>
      </c>
      <c r="E547" s="333">
        <v>0.2</v>
      </c>
      <c r="F547" s="333">
        <v>0.7</v>
      </c>
      <c r="G547" s="333">
        <v>3.9</v>
      </c>
      <c r="H547" s="333">
        <v>17</v>
      </c>
      <c r="I547" s="333">
        <v>59</v>
      </c>
      <c r="J547" s="333">
        <v>5</v>
      </c>
      <c r="K547" s="333">
        <v>3</v>
      </c>
      <c r="L547" s="333">
        <v>6</v>
      </c>
      <c r="M547" s="333">
        <v>0.1</v>
      </c>
      <c r="N547" s="333">
        <v>0</v>
      </c>
      <c r="O547" s="333">
        <v>0</v>
      </c>
      <c r="P547" s="333">
        <v>0.2</v>
      </c>
      <c r="Q547" s="333">
        <v>0</v>
      </c>
      <c r="R547" s="333">
        <v>0.01</v>
      </c>
      <c r="S547" s="333">
        <v>0</v>
      </c>
      <c r="T547" s="333">
        <v>3</v>
      </c>
      <c r="U547" s="333">
        <v>0.3</v>
      </c>
      <c r="V547" s="334">
        <v>0</v>
      </c>
    </row>
    <row r="548" spans="1:22" ht="13.5" customHeight="1" x14ac:dyDescent="0.4">
      <c r="A548" s="331"/>
      <c r="B548" s="332" t="s">
        <v>916</v>
      </c>
      <c r="C548" s="333"/>
      <c r="D548" s="333">
        <f t="shared" ref="D548:V548" si="152">SUM(D543:D547)</f>
        <v>469</v>
      </c>
      <c r="E548" s="333">
        <f t="shared" si="152"/>
        <v>18.299999999999997</v>
      </c>
      <c r="F548" s="333">
        <f t="shared" si="152"/>
        <v>6</v>
      </c>
      <c r="G548" s="333">
        <f t="shared" si="152"/>
        <v>81.8</v>
      </c>
      <c r="H548" s="333">
        <f t="shared" si="152"/>
        <v>903</v>
      </c>
      <c r="I548" s="333">
        <f t="shared" si="152"/>
        <v>401</v>
      </c>
      <c r="J548" s="333">
        <f t="shared" si="152"/>
        <v>73</v>
      </c>
      <c r="K548" s="333">
        <f t="shared" si="152"/>
        <v>53</v>
      </c>
      <c r="L548" s="333">
        <f t="shared" si="152"/>
        <v>199</v>
      </c>
      <c r="M548" s="333">
        <f t="shared" si="152"/>
        <v>1.1000000000000001</v>
      </c>
      <c r="N548" s="333">
        <f t="shared" si="152"/>
        <v>73</v>
      </c>
      <c r="O548" s="333">
        <f t="shared" si="152"/>
        <v>3.5</v>
      </c>
      <c r="P548" s="333">
        <f t="shared" si="152"/>
        <v>0.60000000000000009</v>
      </c>
      <c r="Q548" s="333">
        <f t="shared" si="152"/>
        <v>30</v>
      </c>
      <c r="R548" s="333">
        <f t="shared" si="152"/>
        <v>0.12</v>
      </c>
      <c r="S548" s="333">
        <f t="shared" si="152"/>
        <v>0.1</v>
      </c>
      <c r="T548" s="333">
        <f t="shared" si="152"/>
        <v>8</v>
      </c>
      <c r="U548" s="333">
        <f t="shared" si="152"/>
        <v>1.8</v>
      </c>
      <c r="V548" s="334">
        <f t="shared" si="152"/>
        <v>2.2999999999999998</v>
      </c>
    </row>
    <row r="549" spans="1:22" ht="13.5" customHeight="1" x14ac:dyDescent="0.4">
      <c r="A549" s="331"/>
      <c r="B549" s="332" t="s">
        <v>918</v>
      </c>
      <c r="C549" s="333" t="s">
        <v>338</v>
      </c>
      <c r="D549" s="333">
        <v>66</v>
      </c>
      <c r="E549" s="333">
        <v>2.1</v>
      </c>
      <c r="F549" s="333">
        <v>3.6</v>
      </c>
      <c r="G549" s="333">
        <v>5.8</v>
      </c>
      <c r="H549" s="333">
        <v>132</v>
      </c>
      <c r="I549" s="333">
        <v>48</v>
      </c>
      <c r="J549" s="333">
        <v>14</v>
      </c>
      <c r="K549" s="333">
        <v>5</v>
      </c>
      <c r="L549" s="333">
        <v>26</v>
      </c>
      <c r="M549" s="333">
        <v>0.1</v>
      </c>
      <c r="N549" s="333">
        <v>0</v>
      </c>
      <c r="O549" s="333">
        <v>0</v>
      </c>
      <c r="P549" s="333">
        <v>0</v>
      </c>
      <c r="Q549" s="333">
        <v>2</v>
      </c>
      <c r="R549" s="333">
        <v>0.02</v>
      </c>
      <c r="S549" s="333">
        <v>0.01</v>
      </c>
      <c r="T549" s="333">
        <v>1</v>
      </c>
      <c r="U549" s="333">
        <v>0.2</v>
      </c>
      <c r="V549" s="334">
        <v>0.3</v>
      </c>
    </row>
    <row r="550" spans="1:22" ht="13.5" customHeight="1" x14ac:dyDescent="0.4">
      <c r="A550" s="331"/>
      <c r="B550" s="332" t="s">
        <v>916</v>
      </c>
      <c r="C550" s="333"/>
      <c r="D550" s="333">
        <f t="shared" ref="D550:V550" si="153">D548+D549</f>
        <v>535</v>
      </c>
      <c r="E550" s="333">
        <f t="shared" si="153"/>
        <v>20.399999999999999</v>
      </c>
      <c r="F550" s="333">
        <f t="shared" si="153"/>
        <v>9.6</v>
      </c>
      <c r="G550" s="333">
        <f t="shared" si="153"/>
        <v>87.6</v>
      </c>
      <c r="H550" s="333">
        <f t="shared" si="153"/>
        <v>1035</v>
      </c>
      <c r="I550" s="333">
        <f t="shared" si="153"/>
        <v>449</v>
      </c>
      <c r="J550" s="333">
        <f t="shared" si="153"/>
        <v>87</v>
      </c>
      <c r="K550" s="333">
        <f t="shared" si="153"/>
        <v>58</v>
      </c>
      <c r="L550" s="333">
        <f t="shared" si="153"/>
        <v>225</v>
      </c>
      <c r="M550" s="333">
        <f t="shared" si="153"/>
        <v>1.2000000000000002</v>
      </c>
      <c r="N550" s="333">
        <f t="shared" si="153"/>
        <v>73</v>
      </c>
      <c r="O550" s="333">
        <f t="shared" si="153"/>
        <v>3.5</v>
      </c>
      <c r="P550" s="333">
        <f t="shared" si="153"/>
        <v>0.60000000000000009</v>
      </c>
      <c r="Q550" s="333">
        <f t="shared" si="153"/>
        <v>32</v>
      </c>
      <c r="R550" s="333">
        <f t="shared" si="153"/>
        <v>0.13999999999999999</v>
      </c>
      <c r="S550" s="333">
        <f t="shared" si="153"/>
        <v>0.11</v>
      </c>
      <c r="T550" s="333">
        <f t="shared" si="153"/>
        <v>9</v>
      </c>
      <c r="U550" s="333">
        <f t="shared" si="153"/>
        <v>2</v>
      </c>
      <c r="V550" s="334">
        <f t="shared" si="153"/>
        <v>2.5999999999999996</v>
      </c>
    </row>
    <row r="551" spans="1:22" ht="13.5" customHeight="1" thickBot="1" x14ac:dyDescent="0.45">
      <c r="A551" s="340" t="s">
        <v>919</v>
      </c>
      <c r="B551" s="341"/>
      <c r="C551" s="342"/>
      <c r="D551" s="342">
        <f t="shared" ref="D551:V551" si="154">D542+D550</f>
        <v>976</v>
      </c>
      <c r="E551" s="342">
        <f t="shared" si="154"/>
        <v>33.9</v>
      </c>
      <c r="F551" s="342">
        <f t="shared" si="154"/>
        <v>15.899999999999999</v>
      </c>
      <c r="G551" s="342">
        <f t="shared" si="154"/>
        <v>167.39999999999998</v>
      </c>
      <c r="H551" s="342">
        <f t="shared" si="154"/>
        <v>1710</v>
      </c>
      <c r="I551" s="342">
        <f t="shared" si="154"/>
        <v>851</v>
      </c>
      <c r="J551" s="342">
        <f t="shared" si="154"/>
        <v>141</v>
      </c>
      <c r="K551" s="342">
        <f t="shared" si="154"/>
        <v>99</v>
      </c>
      <c r="L551" s="342">
        <f t="shared" si="154"/>
        <v>378</v>
      </c>
      <c r="M551" s="342">
        <f t="shared" si="154"/>
        <v>2.2000000000000002</v>
      </c>
      <c r="N551" s="342">
        <f t="shared" si="154"/>
        <v>276</v>
      </c>
      <c r="O551" s="342">
        <f t="shared" si="154"/>
        <v>4</v>
      </c>
      <c r="P551" s="342">
        <f t="shared" si="154"/>
        <v>1.3000000000000003</v>
      </c>
      <c r="Q551" s="342">
        <f t="shared" si="154"/>
        <v>77</v>
      </c>
      <c r="R551" s="342">
        <f t="shared" si="154"/>
        <v>0.37</v>
      </c>
      <c r="S551" s="342">
        <f t="shared" si="154"/>
        <v>0.21</v>
      </c>
      <c r="T551" s="342">
        <f t="shared" si="154"/>
        <v>26</v>
      </c>
      <c r="U551" s="342">
        <f t="shared" si="154"/>
        <v>5.4</v>
      </c>
      <c r="V551" s="343">
        <f t="shared" si="154"/>
        <v>4.3999999999999995</v>
      </c>
    </row>
  </sheetData>
  <mergeCells count="3">
    <mergeCell ref="A1:A2"/>
    <mergeCell ref="B1:B2"/>
    <mergeCell ref="C1:C2"/>
  </mergeCells>
  <phoneticPr fontId="3"/>
  <pageMargins left="0.7" right="0.7" top="0.75" bottom="0.75" header="0.3" footer="0.3"/>
  <pageSetup paperSize="8" scale="7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A3FB-15AE-45E2-85D4-83685982B371}">
  <sheetPr>
    <tabColor rgb="FFFFFF00"/>
    <pageSetUpPr fitToPage="1"/>
  </sheetPr>
  <dimension ref="B1:W344"/>
  <sheetViews>
    <sheetView workbookViewId="0"/>
  </sheetViews>
  <sheetFormatPr defaultColWidth="9" defaultRowHeight="13.5" x14ac:dyDescent="0.4"/>
  <cols>
    <col min="1" max="1" width="3.625" style="346" customWidth="1"/>
    <col min="2" max="2" width="16.625" style="346" customWidth="1"/>
    <col min="3" max="3" width="8.625" style="346" customWidth="1"/>
    <col min="4" max="4" width="30.625" style="346" customWidth="1"/>
    <col min="5" max="23" width="10.625" style="346" customWidth="1"/>
    <col min="24" max="16384" width="9" style="346"/>
  </cols>
  <sheetData>
    <row r="1" spans="2:23" ht="14.25" thickBot="1" x14ac:dyDescent="0.45"/>
    <row r="2" spans="2:23" ht="14.25" thickBot="1" x14ac:dyDescent="0.45">
      <c r="B2" s="460" t="s">
        <v>892</v>
      </c>
      <c r="C2" s="462" t="s">
        <v>893</v>
      </c>
      <c r="D2" s="462" t="s">
        <v>894</v>
      </c>
      <c r="E2" s="347" t="s">
        <v>895</v>
      </c>
      <c r="F2" s="347" t="s">
        <v>896</v>
      </c>
      <c r="G2" s="347" t="s">
        <v>897</v>
      </c>
      <c r="H2" s="347" t="s">
        <v>385</v>
      </c>
      <c r="I2" s="347" t="s">
        <v>898</v>
      </c>
      <c r="J2" s="347" t="s">
        <v>899</v>
      </c>
      <c r="K2" s="347" t="s">
        <v>900</v>
      </c>
      <c r="L2" s="347" t="s">
        <v>901</v>
      </c>
      <c r="M2" s="347" t="s">
        <v>902</v>
      </c>
      <c r="N2" s="347" t="s">
        <v>903</v>
      </c>
      <c r="O2" s="347" t="s">
        <v>904</v>
      </c>
      <c r="P2" s="347" t="s">
        <v>905</v>
      </c>
      <c r="Q2" s="347" t="s">
        <v>906</v>
      </c>
      <c r="R2" s="347" t="s">
        <v>907</v>
      </c>
      <c r="S2" s="347" t="s">
        <v>908</v>
      </c>
      <c r="T2" s="347" t="s">
        <v>909</v>
      </c>
      <c r="U2" s="347" t="s">
        <v>910</v>
      </c>
      <c r="V2" s="347" t="s">
        <v>911</v>
      </c>
      <c r="W2" s="348" t="s">
        <v>388</v>
      </c>
    </row>
    <row r="3" spans="2:23" x14ac:dyDescent="0.4">
      <c r="B3" s="461"/>
      <c r="C3" s="463"/>
      <c r="D3" s="463"/>
      <c r="E3" s="349" t="s">
        <v>850</v>
      </c>
      <c r="F3" s="349" t="s">
        <v>355</v>
      </c>
      <c r="G3" s="349" t="s">
        <v>355</v>
      </c>
      <c r="H3" s="349" t="s">
        <v>355</v>
      </c>
      <c r="I3" s="349" t="s">
        <v>855</v>
      </c>
      <c r="J3" s="349" t="s">
        <v>855</v>
      </c>
      <c r="K3" s="349" t="s">
        <v>855</v>
      </c>
      <c r="L3" s="349" t="s">
        <v>855</v>
      </c>
      <c r="M3" s="349" t="s">
        <v>855</v>
      </c>
      <c r="N3" s="349" t="s">
        <v>855</v>
      </c>
      <c r="O3" s="349" t="s">
        <v>940</v>
      </c>
      <c r="P3" s="349" t="s">
        <v>940</v>
      </c>
      <c r="Q3" s="349" t="s">
        <v>855</v>
      </c>
      <c r="R3" s="349" t="s">
        <v>940</v>
      </c>
      <c r="S3" s="349" t="s">
        <v>855</v>
      </c>
      <c r="T3" s="349" t="s">
        <v>855</v>
      </c>
      <c r="U3" s="349" t="s">
        <v>855</v>
      </c>
      <c r="V3" s="349" t="s">
        <v>355</v>
      </c>
      <c r="W3" s="350" t="s">
        <v>355</v>
      </c>
    </row>
    <row r="4" spans="2:23" x14ac:dyDescent="0.4">
      <c r="B4" s="351">
        <v>45292</v>
      </c>
      <c r="C4" s="352" t="s">
        <v>848</v>
      </c>
      <c r="D4" s="353" t="s">
        <v>915</v>
      </c>
      <c r="E4" s="353">
        <v>218</v>
      </c>
      <c r="F4" s="353">
        <v>3.3</v>
      </c>
      <c r="G4" s="353">
        <v>0.4</v>
      </c>
      <c r="H4" s="353">
        <v>48.2</v>
      </c>
      <c r="I4" s="353">
        <v>1</v>
      </c>
      <c r="J4" s="353">
        <v>38</v>
      </c>
      <c r="K4" s="353">
        <v>4</v>
      </c>
      <c r="L4" s="353">
        <v>9</v>
      </c>
      <c r="M4" s="353">
        <v>44</v>
      </c>
      <c r="N4" s="353">
        <v>0.1</v>
      </c>
      <c r="O4" s="353">
        <v>0</v>
      </c>
      <c r="P4" s="353">
        <v>0</v>
      </c>
      <c r="Q4" s="353">
        <v>0</v>
      </c>
      <c r="R4" s="353">
        <v>0</v>
      </c>
      <c r="S4" s="353">
        <v>0.03</v>
      </c>
      <c r="T4" s="353">
        <v>0.01</v>
      </c>
      <c r="U4" s="353">
        <v>0</v>
      </c>
      <c r="V4" s="353">
        <v>0.4</v>
      </c>
      <c r="W4" s="354">
        <v>0</v>
      </c>
    </row>
    <row r="5" spans="2:23" x14ac:dyDescent="0.4">
      <c r="B5" s="355" t="s">
        <v>941</v>
      </c>
      <c r="C5" s="356" t="s">
        <v>941</v>
      </c>
      <c r="D5" s="357" t="s">
        <v>6</v>
      </c>
      <c r="E5" s="357">
        <v>58</v>
      </c>
      <c r="F5" s="357">
        <v>4.5</v>
      </c>
      <c r="G5" s="357">
        <v>3.3</v>
      </c>
      <c r="H5" s="357">
        <v>2.7</v>
      </c>
      <c r="I5" s="357">
        <v>161</v>
      </c>
      <c r="J5" s="357">
        <v>99</v>
      </c>
      <c r="K5" s="357">
        <v>17</v>
      </c>
      <c r="L5" s="357">
        <v>16</v>
      </c>
      <c r="M5" s="357">
        <v>54</v>
      </c>
      <c r="N5" s="357">
        <v>0.4</v>
      </c>
      <c r="O5" s="357">
        <v>27</v>
      </c>
      <c r="P5" s="357">
        <v>0.1</v>
      </c>
      <c r="Q5" s="357">
        <v>0.2</v>
      </c>
      <c r="R5" s="357">
        <v>19</v>
      </c>
      <c r="S5" s="357">
        <v>0.11</v>
      </c>
      <c r="T5" s="357">
        <v>7.0000000000000007E-2</v>
      </c>
      <c r="U5" s="357">
        <v>1</v>
      </c>
      <c r="V5" s="357">
        <v>0.2</v>
      </c>
      <c r="W5" s="358">
        <v>0.4</v>
      </c>
    </row>
    <row r="6" spans="2:23" x14ac:dyDescent="0.4">
      <c r="B6" s="355" t="s">
        <v>941</v>
      </c>
      <c r="C6" s="356" t="s">
        <v>941</v>
      </c>
      <c r="D6" s="357" t="s">
        <v>8</v>
      </c>
      <c r="E6" s="357">
        <v>22</v>
      </c>
      <c r="F6" s="357">
        <v>0.9</v>
      </c>
      <c r="G6" s="357">
        <v>0.7</v>
      </c>
      <c r="H6" s="357">
        <v>2.7</v>
      </c>
      <c r="I6" s="357">
        <v>69</v>
      </c>
      <c r="J6" s="357">
        <v>60</v>
      </c>
      <c r="K6" s="357">
        <v>2</v>
      </c>
      <c r="L6" s="357">
        <v>3</v>
      </c>
      <c r="M6" s="357">
        <v>12</v>
      </c>
      <c r="N6" s="357">
        <v>0</v>
      </c>
      <c r="O6" s="357">
        <v>52</v>
      </c>
      <c r="P6" s="357">
        <v>0</v>
      </c>
      <c r="Q6" s="357">
        <v>0</v>
      </c>
      <c r="R6" s="357">
        <v>1</v>
      </c>
      <c r="S6" s="357">
        <v>0.01</v>
      </c>
      <c r="T6" s="357">
        <v>0.01</v>
      </c>
      <c r="U6" s="357">
        <v>13</v>
      </c>
      <c r="V6" s="357">
        <v>0.3</v>
      </c>
      <c r="W6" s="358">
        <v>0.2</v>
      </c>
    </row>
    <row r="7" spans="2:23" x14ac:dyDescent="0.4">
      <c r="B7" s="355" t="s">
        <v>941</v>
      </c>
      <c r="C7" s="356" t="s">
        <v>941</v>
      </c>
      <c r="D7" s="357" t="s">
        <v>9</v>
      </c>
      <c r="E7" s="357">
        <v>11</v>
      </c>
      <c r="F7" s="357">
        <v>0.4</v>
      </c>
      <c r="G7" s="357">
        <v>0.3</v>
      </c>
      <c r="H7" s="357">
        <v>1.9</v>
      </c>
      <c r="I7" s="357">
        <v>66</v>
      </c>
      <c r="J7" s="357">
        <v>18</v>
      </c>
      <c r="K7" s="357">
        <v>20</v>
      </c>
      <c r="L7" s="357">
        <v>2</v>
      </c>
      <c r="M7" s="357">
        <v>7</v>
      </c>
      <c r="N7" s="357">
        <v>0.1</v>
      </c>
      <c r="O7" s="357">
        <v>62</v>
      </c>
      <c r="P7" s="357">
        <v>0</v>
      </c>
      <c r="Q7" s="357">
        <v>0</v>
      </c>
      <c r="R7" s="357">
        <v>0</v>
      </c>
      <c r="S7" s="357">
        <v>0</v>
      </c>
      <c r="T7" s="357">
        <v>0</v>
      </c>
      <c r="U7" s="357">
        <v>0</v>
      </c>
      <c r="V7" s="357">
        <v>0.4</v>
      </c>
      <c r="W7" s="358">
        <v>0.2</v>
      </c>
    </row>
    <row r="8" spans="2:23" x14ac:dyDescent="0.4">
      <c r="B8" s="355" t="s">
        <v>941</v>
      </c>
      <c r="C8" s="356" t="s">
        <v>942</v>
      </c>
      <c r="D8" s="357"/>
      <c r="E8" s="357">
        <v>309</v>
      </c>
      <c r="F8" s="357">
        <v>9.1</v>
      </c>
      <c r="G8" s="357">
        <v>4.7</v>
      </c>
      <c r="H8" s="357">
        <v>55.5</v>
      </c>
      <c r="I8" s="357">
        <v>297</v>
      </c>
      <c r="J8" s="357">
        <v>215</v>
      </c>
      <c r="K8" s="357">
        <v>43</v>
      </c>
      <c r="L8" s="357">
        <v>30</v>
      </c>
      <c r="M8" s="357">
        <v>117</v>
      </c>
      <c r="N8" s="357">
        <v>0.6</v>
      </c>
      <c r="O8" s="357">
        <v>141</v>
      </c>
      <c r="P8" s="357">
        <v>0.1</v>
      </c>
      <c r="Q8" s="357">
        <v>0.2</v>
      </c>
      <c r="R8" s="357">
        <v>20</v>
      </c>
      <c r="S8" s="357">
        <v>0.15</v>
      </c>
      <c r="T8" s="357">
        <v>0.09</v>
      </c>
      <c r="U8" s="357">
        <v>14</v>
      </c>
      <c r="V8" s="357">
        <v>1.3</v>
      </c>
      <c r="W8" s="358">
        <v>0.8</v>
      </c>
    </row>
    <row r="9" spans="2:23" x14ac:dyDescent="0.4">
      <c r="B9" s="355" t="s">
        <v>941</v>
      </c>
      <c r="C9" s="356" t="s">
        <v>858</v>
      </c>
      <c r="D9" s="357" t="s">
        <v>915</v>
      </c>
      <c r="E9" s="357">
        <v>218</v>
      </c>
      <c r="F9" s="357">
        <v>3.3</v>
      </c>
      <c r="G9" s="357">
        <v>0.4</v>
      </c>
      <c r="H9" s="357">
        <v>48.2</v>
      </c>
      <c r="I9" s="357">
        <v>1</v>
      </c>
      <c r="J9" s="357">
        <v>38</v>
      </c>
      <c r="K9" s="357">
        <v>4</v>
      </c>
      <c r="L9" s="357">
        <v>9</v>
      </c>
      <c r="M9" s="357">
        <v>44</v>
      </c>
      <c r="N9" s="357">
        <v>0.1</v>
      </c>
      <c r="O9" s="357">
        <v>0</v>
      </c>
      <c r="P9" s="357">
        <v>0</v>
      </c>
      <c r="Q9" s="357">
        <v>0</v>
      </c>
      <c r="R9" s="357">
        <v>0</v>
      </c>
      <c r="S9" s="357">
        <v>0.03</v>
      </c>
      <c r="T9" s="357">
        <v>0.01</v>
      </c>
      <c r="U9" s="357">
        <v>0</v>
      </c>
      <c r="V9" s="357">
        <v>0.4</v>
      </c>
      <c r="W9" s="358">
        <v>0</v>
      </c>
    </row>
    <row r="10" spans="2:23" x14ac:dyDescent="0.4">
      <c r="B10" s="355" t="s">
        <v>941</v>
      </c>
      <c r="C10" s="356" t="s">
        <v>941</v>
      </c>
      <c r="D10" s="357" t="s">
        <v>10</v>
      </c>
      <c r="E10" s="357">
        <v>107</v>
      </c>
      <c r="F10" s="357">
        <v>5.9</v>
      </c>
      <c r="G10" s="357">
        <v>6.4</v>
      </c>
      <c r="H10" s="357">
        <v>9.1</v>
      </c>
      <c r="I10" s="357">
        <v>276</v>
      </c>
      <c r="J10" s="357">
        <v>101</v>
      </c>
      <c r="K10" s="357">
        <v>8</v>
      </c>
      <c r="L10" s="357">
        <v>11</v>
      </c>
      <c r="M10" s="357">
        <v>51</v>
      </c>
      <c r="N10" s="357">
        <v>0.5</v>
      </c>
      <c r="O10" s="357">
        <v>14</v>
      </c>
      <c r="P10" s="357">
        <v>0</v>
      </c>
      <c r="Q10" s="357">
        <v>0.4</v>
      </c>
      <c r="R10" s="357">
        <v>14</v>
      </c>
      <c r="S10" s="357">
        <v>0.02</v>
      </c>
      <c r="T10" s="357">
        <v>0.02</v>
      </c>
      <c r="U10" s="357">
        <v>1</v>
      </c>
      <c r="V10" s="357">
        <v>3.2</v>
      </c>
      <c r="W10" s="358">
        <v>0.7</v>
      </c>
    </row>
    <row r="11" spans="2:23" x14ac:dyDescent="0.4">
      <c r="B11" s="355" t="s">
        <v>941</v>
      </c>
      <c r="C11" s="356" t="s">
        <v>941</v>
      </c>
      <c r="D11" s="357" t="s">
        <v>13</v>
      </c>
      <c r="E11" s="357">
        <v>29</v>
      </c>
      <c r="F11" s="357">
        <v>1</v>
      </c>
      <c r="G11" s="357">
        <v>1.4</v>
      </c>
      <c r="H11" s="357">
        <v>2.9</v>
      </c>
      <c r="I11" s="357">
        <v>112</v>
      </c>
      <c r="J11" s="357">
        <v>31</v>
      </c>
      <c r="K11" s="357">
        <v>10</v>
      </c>
      <c r="L11" s="357">
        <v>2</v>
      </c>
      <c r="M11" s="357">
        <v>5</v>
      </c>
      <c r="N11" s="357">
        <v>0.1</v>
      </c>
      <c r="O11" s="357">
        <v>27</v>
      </c>
      <c r="P11" s="357">
        <v>0</v>
      </c>
      <c r="Q11" s="357">
        <v>0</v>
      </c>
      <c r="R11" s="357">
        <v>11</v>
      </c>
      <c r="S11" s="357">
        <v>0.23</v>
      </c>
      <c r="T11" s="357">
        <v>0.01</v>
      </c>
      <c r="U11" s="357">
        <v>17</v>
      </c>
      <c r="V11" s="357">
        <v>0.1</v>
      </c>
      <c r="W11" s="358">
        <v>0.3</v>
      </c>
    </row>
    <row r="12" spans="2:23" x14ac:dyDescent="0.4">
      <c r="B12" s="355" t="s">
        <v>941</v>
      </c>
      <c r="C12" s="356" t="s">
        <v>941</v>
      </c>
      <c r="D12" s="357" t="s">
        <v>943</v>
      </c>
      <c r="E12" s="357">
        <v>6</v>
      </c>
      <c r="F12" s="357">
        <v>0.3</v>
      </c>
      <c r="G12" s="357">
        <v>0.1</v>
      </c>
      <c r="H12" s="357">
        <v>1.1000000000000001</v>
      </c>
      <c r="I12" s="357">
        <v>61</v>
      </c>
      <c r="J12" s="357">
        <v>28</v>
      </c>
      <c r="K12" s="357">
        <v>3</v>
      </c>
      <c r="L12" s="357">
        <v>1</v>
      </c>
      <c r="M12" s="357">
        <v>2</v>
      </c>
      <c r="N12" s="357">
        <v>0</v>
      </c>
      <c r="O12" s="357">
        <v>47</v>
      </c>
      <c r="P12" s="357">
        <v>0</v>
      </c>
      <c r="Q12" s="357">
        <v>0</v>
      </c>
      <c r="R12" s="357">
        <v>0</v>
      </c>
      <c r="S12" s="357">
        <v>0</v>
      </c>
      <c r="T12" s="357">
        <v>0</v>
      </c>
      <c r="U12" s="357">
        <v>1</v>
      </c>
      <c r="V12" s="357">
        <v>0.2</v>
      </c>
      <c r="W12" s="358">
        <v>0.1</v>
      </c>
    </row>
    <row r="13" spans="2:23" x14ac:dyDescent="0.4">
      <c r="B13" s="355" t="s">
        <v>941</v>
      </c>
      <c r="C13" s="356" t="s">
        <v>942</v>
      </c>
      <c r="D13" s="357"/>
      <c r="E13" s="357">
        <v>360</v>
      </c>
      <c r="F13" s="357">
        <v>10.5</v>
      </c>
      <c r="G13" s="357">
        <v>8.3000000000000007</v>
      </c>
      <c r="H13" s="357">
        <v>61.3</v>
      </c>
      <c r="I13" s="357">
        <v>450</v>
      </c>
      <c r="J13" s="357">
        <v>198</v>
      </c>
      <c r="K13" s="357">
        <v>25</v>
      </c>
      <c r="L13" s="357">
        <v>23</v>
      </c>
      <c r="M13" s="357">
        <v>102</v>
      </c>
      <c r="N13" s="357">
        <v>0.7</v>
      </c>
      <c r="O13" s="357">
        <v>88</v>
      </c>
      <c r="P13" s="357">
        <v>0</v>
      </c>
      <c r="Q13" s="357">
        <v>0.4</v>
      </c>
      <c r="R13" s="357">
        <v>25</v>
      </c>
      <c r="S13" s="357">
        <v>0.28000000000000003</v>
      </c>
      <c r="T13" s="357">
        <v>0.04</v>
      </c>
      <c r="U13" s="357">
        <v>19</v>
      </c>
      <c r="V13" s="357">
        <v>3.9</v>
      </c>
      <c r="W13" s="358">
        <v>1.1000000000000001</v>
      </c>
    </row>
    <row r="14" spans="2:23" x14ac:dyDescent="0.4">
      <c r="B14" s="355" t="s">
        <v>944</v>
      </c>
      <c r="C14" s="356"/>
      <c r="D14" s="357"/>
      <c r="E14" s="357">
        <v>669</v>
      </c>
      <c r="F14" s="357">
        <v>19.600000000000001</v>
      </c>
      <c r="G14" s="357">
        <v>13</v>
      </c>
      <c r="H14" s="357">
        <v>116.8</v>
      </c>
      <c r="I14" s="357">
        <v>747</v>
      </c>
      <c r="J14" s="357">
        <v>413</v>
      </c>
      <c r="K14" s="357">
        <v>68</v>
      </c>
      <c r="L14" s="357">
        <v>53</v>
      </c>
      <c r="M14" s="357">
        <v>219</v>
      </c>
      <c r="N14" s="357">
        <v>1.3</v>
      </c>
      <c r="O14" s="357">
        <v>229</v>
      </c>
      <c r="P14" s="357">
        <v>0.1</v>
      </c>
      <c r="Q14" s="357">
        <v>0.6</v>
      </c>
      <c r="R14" s="357">
        <v>45</v>
      </c>
      <c r="S14" s="357">
        <v>0.43</v>
      </c>
      <c r="T14" s="357">
        <v>0.13</v>
      </c>
      <c r="U14" s="357">
        <v>33</v>
      </c>
      <c r="V14" s="357">
        <v>5.2</v>
      </c>
      <c r="W14" s="358">
        <v>1.9</v>
      </c>
    </row>
    <row r="15" spans="2:23" x14ac:dyDescent="0.4">
      <c r="B15" s="359">
        <v>45293</v>
      </c>
      <c r="C15" s="356" t="s">
        <v>848</v>
      </c>
      <c r="D15" s="357" t="s">
        <v>915</v>
      </c>
      <c r="E15" s="357">
        <v>218</v>
      </c>
      <c r="F15" s="357">
        <v>3.3</v>
      </c>
      <c r="G15" s="357">
        <v>0.4</v>
      </c>
      <c r="H15" s="357">
        <v>48.2</v>
      </c>
      <c r="I15" s="357">
        <v>1</v>
      </c>
      <c r="J15" s="357">
        <v>38</v>
      </c>
      <c r="K15" s="357">
        <v>4</v>
      </c>
      <c r="L15" s="357">
        <v>9</v>
      </c>
      <c r="M15" s="357">
        <v>44</v>
      </c>
      <c r="N15" s="357">
        <v>0.1</v>
      </c>
      <c r="O15" s="357">
        <v>0</v>
      </c>
      <c r="P15" s="357">
        <v>0</v>
      </c>
      <c r="Q15" s="357">
        <v>0</v>
      </c>
      <c r="R15" s="357">
        <v>0</v>
      </c>
      <c r="S15" s="357">
        <v>0.03</v>
      </c>
      <c r="T15" s="357">
        <v>0.01</v>
      </c>
      <c r="U15" s="357">
        <v>0</v>
      </c>
      <c r="V15" s="357">
        <v>0.4</v>
      </c>
      <c r="W15" s="358">
        <v>0</v>
      </c>
    </row>
    <row r="16" spans="2:23" x14ac:dyDescent="0.4">
      <c r="B16" s="355" t="s">
        <v>941</v>
      </c>
      <c r="C16" s="356" t="s">
        <v>941</v>
      </c>
      <c r="D16" s="357" t="s">
        <v>15</v>
      </c>
      <c r="E16" s="357">
        <v>49</v>
      </c>
      <c r="F16" s="357">
        <v>2.8</v>
      </c>
      <c r="G16" s="357">
        <v>2.7</v>
      </c>
      <c r="H16" s="357">
        <v>3.6</v>
      </c>
      <c r="I16" s="357">
        <v>164</v>
      </c>
      <c r="J16" s="357">
        <v>68</v>
      </c>
      <c r="K16" s="357">
        <v>18</v>
      </c>
      <c r="L16" s="357">
        <v>4</v>
      </c>
      <c r="M16" s="357">
        <v>12</v>
      </c>
      <c r="N16" s="357">
        <v>0.2</v>
      </c>
      <c r="O16" s="357">
        <v>105</v>
      </c>
      <c r="P16" s="357">
        <v>0</v>
      </c>
      <c r="Q16" s="357">
        <v>0.1</v>
      </c>
      <c r="R16" s="357">
        <v>10</v>
      </c>
      <c r="S16" s="357">
        <v>0</v>
      </c>
      <c r="T16" s="357">
        <v>0</v>
      </c>
      <c r="U16" s="357">
        <v>2</v>
      </c>
      <c r="V16" s="357">
        <v>0.6</v>
      </c>
      <c r="W16" s="358">
        <v>0.4</v>
      </c>
    </row>
    <row r="17" spans="2:23" x14ac:dyDescent="0.4">
      <c r="B17" s="355" t="s">
        <v>941</v>
      </c>
      <c r="C17" s="356" t="s">
        <v>941</v>
      </c>
      <c r="D17" s="357" t="s">
        <v>17</v>
      </c>
      <c r="E17" s="357">
        <v>15</v>
      </c>
      <c r="F17" s="357">
        <v>0.4</v>
      </c>
      <c r="G17" s="357">
        <v>0</v>
      </c>
      <c r="H17" s="357">
        <v>3.6</v>
      </c>
      <c r="I17" s="357">
        <v>67</v>
      </c>
      <c r="J17" s="357">
        <v>35</v>
      </c>
      <c r="K17" s="357">
        <v>3</v>
      </c>
      <c r="L17" s="357">
        <v>0</v>
      </c>
      <c r="M17" s="357">
        <v>8</v>
      </c>
      <c r="N17" s="357">
        <v>0</v>
      </c>
      <c r="O17" s="357">
        <v>62</v>
      </c>
      <c r="P17" s="357">
        <v>0</v>
      </c>
      <c r="Q17" s="357">
        <v>0.1</v>
      </c>
      <c r="R17" s="357">
        <v>1</v>
      </c>
      <c r="S17" s="357">
        <v>0</v>
      </c>
      <c r="T17" s="357">
        <v>0</v>
      </c>
      <c r="U17" s="357">
        <v>2</v>
      </c>
      <c r="V17" s="357">
        <v>0.6</v>
      </c>
      <c r="W17" s="358">
        <v>0.2</v>
      </c>
    </row>
    <row r="18" spans="2:23" x14ac:dyDescent="0.4">
      <c r="B18" s="355" t="s">
        <v>941</v>
      </c>
      <c r="C18" s="356" t="s">
        <v>941</v>
      </c>
      <c r="D18" s="357" t="s">
        <v>18</v>
      </c>
      <c r="E18" s="357">
        <v>15</v>
      </c>
      <c r="F18" s="357">
        <v>0.3</v>
      </c>
      <c r="G18" s="357">
        <v>0.1</v>
      </c>
      <c r="H18" s="357">
        <v>3.1</v>
      </c>
      <c r="I18" s="357">
        <v>0</v>
      </c>
      <c r="J18" s="357">
        <v>67</v>
      </c>
      <c r="K18" s="357">
        <v>2</v>
      </c>
      <c r="L18" s="357">
        <v>4</v>
      </c>
      <c r="M18" s="357">
        <v>6</v>
      </c>
      <c r="N18" s="357">
        <v>0.1</v>
      </c>
      <c r="O18" s="357">
        <v>98</v>
      </c>
      <c r="P18" s="357">
        <v>0</v>
      </c>
      <c r="Q18" s="357">
        <v>0.8</v>
      </c>
      <c r="R18" s="357">
        <v>4</v>
      </c>
      <c r="S18" s="357">
        <v>0.01</v>
      </c>
      <c r="T18" s="357">
        <v>0.01</v>
      </c>
      <c r="U18" s="357">
        <v>6</v>
      </c>
      <c r="V18" s="357">
        <v>0.5</v>
      </c>
      <c r="W18" s="358">
        <v>0</v>
      </c>
    </row>
    <row r="19" spans="2:23" x14ac:dyDescent="0.4">
      <c r="B19" s="355" t="s">
        <v>941</v>
      </c>
      <c r="C19" s="356" t="s">
        <v>942</v>
      </c>
      <c r="D19" s="357"/>
      <c r="E19" s="357">
        <v>297</v>
      </c>
      <c r="F19" s="357">
        <v>6.8</v>
      </c>
      <c r="G19" s="357">
        <v>3.2</v>
      </c>
      <c r="H19" s="357">
        <v>58.5</v>
      </c>
      <c r="I19" s="357">
        <v>232</v>
      </c>
      <c r="J19" s="357">
        <v>208</v>
      </c>
      <c r="K19" s="357">
        <v>27</v>
      </c>
      <c r="L19" s="357">
        <v>17</v>
      </c>
      <c r="M19" s="357">
        <v>70</v>
      </c>
      <c r="N19" s="357">
        <v>0.4</v>
      </c>
      <c r="O19" s="357">
        <v>265</v>
      </c>
      <c r="P19" s="357">
        <v>0</v>
      </c>
      <c r="Q19" s="357">
        <v>1</v>
      </c>
      <c r="R19" s="357">
        <v>15</v>
      </c>
      <c r="S19" s="357">
        <v>0.04</v>
      </c>
      <c r="T19" s="357">
        <v>0.02</v>
      </c>
      <c r="U19" s="357">
        <v>10</v>
      </c>
      <c r="V19" s="357">
        <v>2.1</v>
      </c>
      <c r="W19" s="358">
        <v>0.6</v>
      </c>
    </row>
    <row r="20" spans="2:23" x14ac:dyDescent="0.4">
      <c r="B20" s="355" t="s">
        <v>941</v>
      </c>
      <c r="C20" s="356" t="s">
        <v>858</v>
      </c>
      <c r="D20" s="357" t="s">
        <v>915</v>
      </c>
      <c r="E20" s="357">
        <v>218</v>
      </c>
      <c r="F20" s="357">
        <v>3.3</v>
      </c>
      <c r="G20" s="357">
        <v>0.4</v>
      </c>
      <c r="H20" s="357">
        <v>48.2</v>
      </c>
      <c r="I20" s="357">
        <v>1</v>
      </c>
      <c r="J20" s="357">
        <v>38</v>
      </c>
      <c r="K20" s="357">
        <v>4</v>
      </c>
      <c r="L20" s="357">
        <v>9</v>
      </c>
      <c r="M20" s="357">
        <v>44</v>
      </c>
      <c r="N20" s="357">
        <v>0.1</v>
      </c>
      <c r="O20" s="357">
        <v>0</v>
      </c>
      <c r="P20" s="357">
        <v>0</v>
      </c>
      <c r="Q20" s="357">
        <v>0</v>
      </c>
      <c r="R20" s="357">
        <v>0</v>
      </c>
      <c r="S20" s="357">
        <v>0.03</v>
      </c>
      <c r="T20" s="357">
        <v>0.01</v>
      </c>
      <c r="U20" s="357">
        <v>0</v>
      </c>
      <c r="V20" s="357">
        <v>0.4</v>
      </c>
      <c r="W20" s="358">
        <v>0</v>
      </c>
    </row>
    <row r="21" spans="2:23" x14ac:dyDescent="0.4">
      <c r="B21" s="355" t="s">
        <v>941</v>
      </c>
      <c r="C21" s="356" t="s">
        <v>941</v>
      </c>
      <c r="D21" s="357" t="s">
        <v>945</v>
      </c>
      <c r="E21" s="357">
        <v>42</v>
      </c>
      <c r="F21" s="357">
        <v>8</v>
      </c>
      <c r="G21" s="357">
        <v>0.3</v>
      </c>
      <c r="H21" s="357">
        <v>1.2</v>
      </c>
      <c r="I21" s="357">
        <v>354</v>
      </c>
      <c r="J21" s="357">
        <v>164</v>
      </c>
      <c r="K21" s="357">
        <v>7</v>
      </c>
      <c r="L21" s="357">
        <v>21</v>
      </c>
      <c r="M21" s="357">
        <v>75</v>
      </c>
      <c r="N21" s="357">
        <v>0.3</v>
      </c>
      <c r="O21" s="357">
        <v>4</v>
      </c>
      <c r="P21" s="357">
        <v>0.4</v>
      </c>
      <c r="Q21" s="357">
        <v>0.6</v>
      </c>
      <c r="R21" s="357">
        <v>0</v>
      </c>
      <c r="S21" s="357">
        <v>0.04</v>
      </c>
      <c r="T21" s="357">
        <v>0.02</v>
      </c>
      <c r="U21" s="357">
        <v>0</v>
      </c>
      <c r="V21" s="357">
        <v>0</v>
      </c>
      <c r="W21" s="358">
        <v>0.9</v>
      </c>
    </row>
    <row r="22" spans="2:23" x14ac:dyDescent="0.4">
      <c r="B22" s="355" t="s">
        <v>941</v>
      </c>
      <c r="C22" s="356" t="s">
        <v>941</v>
      </c>
      <c r="D22" s="357" t="s">
        <v>22</v>
      </c>
      <c r="E22" s="357">
        <v>27</v>
      </c>
      <c r="F22" s="357">
        <v>1.4</v>
      </c>
      <c r="G22" s="357">
        <v>0.8</v>
      </c>
      <c r="H22" s="357">
        <v>4.0999999999999996</v>
      </c>
      <c r="I22" s="357">
        <v>96</v>
      </c>
      <c r="J22" s="357">
        <v>49</v>
      </c>
      <c r="K22" s="357">
        <v>12</v>
      </c>
      <c r="L22" s="357">
        <v>4</v>
      </c>
      <c r="M22" s="357">
        <v>16</v>
      </c>
      <c r="N22" s="357">
        <v>0</v>
      </c>
      <c r="O22" s="357">
        <v>87</v>
      </c>
      <c r="P22" s="357">
        <v>0</v>
      </c>
      <c r="Q22" s="357">
        <v>0</v>
      </c>
      <c r="R22" s="357">
        <v>3</v>
      </c>
      <c r="S22" s="357">
        <v>0.01</v>
      </c>
      <c r="T22" s="357">
        <v>0.01</v>
      </c>
      <c r="U22" s="357">
        <v>0</v>
      </c>
      <c r="V22" s="357">
        <v>0.5</v>
      </c>
      <c r="W22" s="358">
        <v>0.2</v>
      </c>
    </row>
    <row r="23" spans="2:23" x14ac:dyDescent="0.4">
      <c r="B23" s="355" t="s">
        <v>941</v>
      </c>
      <c r="C23" s="356" t="s">
        <v>941</v>
      </c>
      <c r="D23" s="357" t="s">
        <v>23</v>
      </c>
      <c r="E23" s="357">
        <v>21</v>
      </c>
      <c r="F23" s="357">
        <v>0.2</v>
      </c>
      <c r="G23" s="357">
        <v>0</v>
      </c>
      <c r="H23" s="357">
        <v>5</v>
      </c>
      <c r="I23" s="357">
        <v>60</v>
      </c>
      <c r="J23" s="357">
        <v>82</v>
      </c>
      <c r="K23" s="357">
        <v>7</v>
      </c>
      <c r="L23" s="357">
        <v>5</v>
      </c>
      <c r="M23" s="357">
        <v>7</v>
      </c>
      <c r="N23" s="357">
        <v>0.1</v>
      </c>
      <c r="O23" s="357">
        <v>0</v>
      </c>
      <c r="P23" s="357">
        <v>0</v>
      </c>
      <c r="Q23" s="357">
        <v>0.2</v>
      </c>
      <c r="R23" s="357">
        <v>0</v>
      </c>
      <c r="S23" s="357">
        <v>0.01</v>
      </c>
      <c r="T23" s="357">
        <v>0.01</v>
      </c>
      <c r="U23" s="357">
        <v>4</v>
      </c>
      <c r="V23" s="357">
        <v>0.4</v>
      </c>
      <c r="W23" s="358">
        <v>0.1</v>
      </c>
    </row>
    <row r="24" spans="2:23" x14ac:dyDescent="0.4">
      <c r="B24" s="355" t="s">
        <v>941</v>
      </c>
      <c r="C24" s="356" t="s">
        <v>942</v>
      </c>
      <c r="D24" s="357"/>
      <c r="E24" s="357">
        <v>308</v>
      </c>
      <c r="F24" s="357">
        <v>12.9</v>
      </c>
      <c r="G24" s="357">
        <v>1.5</v>
      </c>
      <c r="H24" s="357">
        <v>58.5</v>
      </c>
      <c r="I24" s="357">
        <v>511</v>
      </c>
      <c r="J24" s="357">
        <v>333</v>
      </c>
      <c r="K24" s="357">
        <v>30</v>
      </c>
      <c r="L24" s="357">
        <v>39</v>
      </c>
      <c r="M24" s="357">
        <v>142</v>
      </c>
      <c r="N24" s="357">
        <v>0.5</v>
      </c>
      <c r="O24" s="357">
        <v>91</v>
      </c>
      <c r="P24" s="357">
        <v>0.4</v>
      </c>
      <c r="Q24" s="357">
        <v>0.8</v>
      </c>
      <c r="R24" s="357">
        <v>3</v>
      </c>
      <c r="S24" s="357">
        <v>0.09</v>
      </c>
      <c r="T24" s="357">
        <v>0.05</v>
      </c>
      <c r="U24" s="357">
        <v>4</v>
      </c>
      <c r="V24" s="357">
        <v>1.3</v>
      </c>
      <c r="W24" s="358">
        <v>1.2</v>
      </c>
    </row>
    <row r="25" spans="2:23" x14ac:dyDescent="0.4">
      <c r="B25" s="355" t="s">
        <v>944</v>
      </c>
      <c r="C25" s="356"/>
      <c r="D25" s="357"/>
      <c r="E25" s="357">
        <v>605</v>
      </c>
      <c r="F25" s="357">
        <v>19.7</v>
      </c>
      <c r="G25" s="357">
        <v>4.7</v>
      </c>
      <c r="H25" s="357">
        <v>117</v>
      </c>
      <c r="I25" s="357">
        <v>743</v>
      </c>
      <c r="J25" s="357">
        <v>541</v>
      </c>
      <c r="K25" s="357">
        <v>57</v>
      </c>
      <c r="L25" s="357">
        <v>56</v>
      </c>
      <c r="M25" s="357">
        <v>212</v>
      </c>
      <c r="N25" s="357">
        <v>0.9</v>
      </c>
      <c r="O25" s="357">
        <v>356</v>
      </c>
      <c r="P25" s="357">
        <v>0.4</v>
      </c>
      <c r="Q25" s="357">
        <v>1.8</v>
      </c>
      <c r="R25" s="357">
        <v>18</v>
      </c>
      <c r="S25" s="357">
        <v>0.13</v>
      </c>
      <c r="T25" s="357">
        <v>7.0000000000000007E-2</v>
      </c>
      <c r="U25" s="357">
        <v>14</v>
      </c>
      <c r="V25" s="357">
        <v>3.4</v>
      </c>
      <c r="W25" s="358">
        <v>1.8</v>
      </c>
    </row>
    <row r="26" spans="2:23" x14ac:dyDescent="0.4">
      <c r="B26" s="359">
        <v>45294</v>
      </c>
      <c r="C26" s="356" t="s">
        <v>848</v>
      </c>
      <c r="D26" s="357" t="s">
        <v>915</v>
      </c>
      <c r="E26" s="357">
        <v>218</v>
      </c>
      <c r="F26" s="357">
        <v>3.3</v>
      </c>
      <c r="G26" s="357">
        <v>0.4</v>
      </c>
      <c r="H26" s="357">
        <v>48.2</v>
      </c>
      <c r="I26" s="357">
        <v>1</v>
      </c>
      <c r="J26" s="357">
        <v>38</v>
      </c>
      <c r="K26" s="357">
        <v>4</v>
      </c>
      <c r="L26" s="357">
        <v>9</v>
      </c>
      <c r="M26" s="357">
        <v>44</v>
      </c>
      <c r="N26" s="357">
        <v>0.1</v>
      </c>
      <c r="O26" s="357">
        <v>0</v>
      </c>
      <c r="P26" s="357">
        <v>0</v>
      </c>
      <c r="Q26" s="357">
        <v>0</v>
      </c>
      <c r="R26" s="357">
        <v>0</v>
      </c>
      <c r="S26" s="357">
        <v>0.03</v>
      </c>
      <c r="T26" s="357">
        <v>0.01</v>
      </c>
      <c r="U26" s="357">
        <v>0</v>
      </c>
      <c r="V26" s="357">
        <v>0.4</v>
      </c>
      <c r="W26" s="358">
        <v>0</v>
      </c>
    </row>
    <row r="27" spans="2:23" x14ac:dyDescent="0.4">
      <c r="B27" s="355" t="s">
        <v>941</v>
      </c>
      <c r="C27" s="356" t="s">
        <v>941</v>
      </c>
      <c r="D27" s="357" t="s">
        <v>24</v>
      </c>
      <c r="E27" s="357">
        <v>131</v>
      </c>
      <c r="F27" s="357">
        <v>4.8</v>
      </c>
      <c r="G27" s="357">
        <v>8.5</v>
      </c>
      <c r="H27" s="357">
        <v>9</v>
      </c>
      <c r="I27" s="357">
        <v>413</v>
      </c>
      <c r="J27" s="357">
        <v>111</v>
      </c>
      <c r="K27" s="357">
        <v>7</v>
      </c>
      <c r="L27" s="357">
        <v>9</v>
      </c>
      <c r="M27" s="357">
        <v>23</v>
      </c>
      <c r="N27" s="357">
        <v>0.3</v>
      </c>
      <c r="O27" s="357">
        <v>2</v>
      </c>
      <c r="P27" s="357">
        <v>0</v>
      </c>
      <c r="Q27" s="357">
        <v>1.2</v>
      </c>
      <c r="R27" s="357">
        <v>20</v>
      </c>
      <c r="S27" s="357">
        <v>0.03</v>
      </c>
      <c r="T27" s="357">
        <v>0.02</v>
      </c>
      <c r="U27" s="357">
        <v>4</v>
      </c>
      <c r="V27" s="357">
        <v>0.6</v>
      </c>
      <c r="W27" s="358">
        <v>1</v>
      </c>
    </row>
    <row r="28" spans="2:23" x14ac:dyDescent="0.4">
      <c r="B28" s="355" t="s">
        <v>941</v>
      </c>
      <c r="C28" s="356" t="s">
        <v>941</v>
      </c>
      <c r="D28" s="357" t="s">
        <v>26</v>
      </c>
      <c r="E28" s="357">
        <v>22</v>
      </c>
      <c r="F28" s="357">
        <v>1.2</v>
      </c>
      <c r="G28" s="357">
        <v>0.6</v>
      </c>
      <c r="H28" s="357">
        <v>2.7</v>
      </c>
      <c r="I28" s="357">
        <v>39</v>
      </c>
      <c r="J28" s="357">
        <v>59</v>
      </c>
      <c r="K28" s="357">
        <v>3</v>
      </c>
      <c r="L28" s="357">
        <v>4</v>
      </c>
      <c r="M28" s="357">
        <v>13</v>
      </c>
      <c r="N28" s="357">
        <v>0.1</v>
      </c>
      <c r="O28" s="357">
        <v>2</v>
      </c>
      <c r="P28" s="357">
        <v>0</v>
      </c>
      <c r="Q28" s="357">
        <v>0.1</v>
      </c>
      <c r="R28" s="357">
        <v>1</v>
      </c>
      <c r="S28" s="357">
        <v>0.01</v>
      </c>
      <c r="T28" s="357">
        <v>0.01</v>
      </c>
      <c r="U28" s="357">
        <v>1</v>
      </c>
      <c r="V28" s="357">
        <v>0.3</v>
      </c>
      <c r="W28" s="358">
        <v>0.1</v>
      </c>
    </row>
    <row r="29" spans="2:23" x14ac:dyDescent="0.4">
      <c r="B29" s="355" t="s">
        <v>941</v>
      </c>
      <c r="C29" s="356" t="s">
        <v>941</v>
      </c>
      <c r="D29" s="357" t="s">
        <v>27</v>
      </c>
      <c r="E29" s="357">
        <v>13</v>
      </c>
      <c r="F29" s="357">
        <v>0.2</v>
      </c>
      <c r="G29" s="357">
        <v>0.3</v>
      </c>
      <c r="H29" s="357">
        <v>2.4</v>
      </c>
      <c r="I29" s="357">
        <v>136</v>
      </c>
      <c r="J29" s="357">
        <v>16</v>
      </c>
      <c r="K29" s="357">
        <v>8</v>
      </c>
      <c r="L29" s="357">
        <v>3</v>
      </c>
      <c r="M29" s="357">
        <v>7</v>
      </c>
      <c r="N29" s="357">
        <v>0</v>
      </c>
      <c r="O29" s="357">
        <v>35</v>
      </c>
      <c r="P29" s="357">
        <v>0</v>
      </c>
      <c r="Q29" s="357">
        <v>0</v>
      </c>
      <c r="R29" s="357">
        <v>11</v>
      </c>
      <c r="S29" s="357">
        <v>0.01</v>
      </c>
      <c r="T29" s="357">
        <v>0</v>
      </c>
      <c r="U29" s="357">
        <v>0</v>
      </c>
      <c r="V29" s="357">
        <v>0.4</v>
      </c>
      <c r="W29" s="358">
        <v>0.4</v>
      </c>
    </row>
    <row r="30" spans="2:23" x14ac:dyDescent="0.4">
      <c r="B30" s="355" t="s">
        <v>941</v>
      </c>
      <c r="C30" s="356" t="s">
        <v>942</v>
      </c>
      <c r="D30" s="357"/>
      <c r="E30" s="357">
        <v>384</v>
      </c>
      <c r="F30" s="357">
        <v>9.5</v>
      </c>
      <c r="G30" s="357">
        <v>9.8000000000000007</v>
      </c>
      <c r="H30" s="357">
        <v>62.3</v>
      </c>
      <c r="I30" s="357">
        <v>589</v>
      </c>
      <c r="J30" s="357">
        <v>224</v>
      </c>
      <c r="K30" s="357">
        <v>22</v>
      </c>
      <c r="L30" s="357">
        <v>25</v>
      </c>
      <c r="M30" s="357">
        <v>87</v>
      </c>
      <c r="N30" s="357">
        <v>0.5</v>
      </c>
      <c r="O30" s="357">
        <v>39</v>
      </c>
      <c r="P30" s="357">
        <v>0</v>
      </c>
      <c r="Q30" s="357">
        <v>1.3</v>
      </c>
      <c r="R30" s="357">
        <v>32</v>
      </c>
      <c r="S30" s="357">
        <v>0.08</v>
      </c>
      <c r="T30" s="357">
        <v>0.04</v>
      </c>
      <c r="U30" s="357">
        <v>5</v>
      </c>
      <c r="V30" s="357">
        <v>1.7</v>
      </c>
      <c r="W30" s="358">
        <v>1.5</v>
      </c>
    </row>
    <row r="31" spans="2:23" x14ac:dyDescent="0.4">
      <c r="B31" s="355" t="s">
        <v>941</v>
      </c>
      <c r="C31" s="356" t="s">
        <v>858</v>
      </c>
      <c r="D31" s="357" t="s">
        <v>915</v>
      </c>
      <c r="E31" s="357">
        <v>218</v>
      </c>
      <c r="F31" s="357">
        <v>3.3</v>
      </c>
      <c r="G31" s="357">
        <v>0.4</v>
      </c>
      <c r="H31" s="357">
        <v>48.2</v>
      </c>
      <c r="I31" s="357">
        <v>1</v>
      </c>
      <c r="J31" s="357">
        <v>38</v>
      </c>
      <c r="K31" s="357">
        <v>4</v>
      </c>
      <c r="L31" s="357">
        <v>9</v>
      </c>
      <c r="M31" s="357">
        <v>44</v>
      </c>
      <c r="N31" s="357">
        <v>0.1</v>
      </c>
      <c r="O31" s="357">
        <v>0</v>
      </c>
      <c r="P31" s="357">
        <v>0</v>
      </c>
      <c r="Q31" s="357">
        <v>0</v>
      </c>
      <c r="R31" s="357">
        <v>0</v>
      </c>
      <c r="S31" s="357">
        <v>0.03</v>
      </c>
      <c r="T31" s="357">
        <v>0.01</v>
      </c>
      <c r="U31" s="357">
        <v>0</v>
      </c>
      <c r="V31" s="357">
        <v>0.4</v>
      </c>
      <c r="W31" s="358">
        <v>0</v>
      </c>
    </row>
    <row r="32" spans="2:23" x14ac:dyDescent="0.4">
      <c r="B32" s="355" t="s">
        <v>941</v>
      </c>
      <c r="C32" s="356" t="s">
        <v>941</v>
      </c>
      <c r="D32" s="357" t="s">
        <v>28</v>
      </c>
      <c r="E32" s="357">
        <v>81</v>
      </c>
      <c r="F32" s="357">
        <v>3.4</v>
      </c>
      <c r="G32" s="357">
        <v>6.2</v>
      </c>
      <c r="H32" s="357">
        <v>3.3</v>
      </c>
      <c r="I32" s="357">
        <v>133</v>
      </c>
      <c r="J32" s="357">
        <v>94</v>
      </c>
      <c r="K32" s="357">
        <v>6</v>
      </c>
      <c r="L32" s="357">
        <v>6</v>
      </c>
      <c r="M32" s="357">
        <v>40</v>
      </c>
      <c r="N32" s="357">
        <v>0.1</v>
      </c>
      <c r="O32" s="357">
        <v>4</v>
      </c>
      <c r="P32" s="357">
        <v>0</v>
      </c>
      <c r="Q32" s="357">
        <v>0.1</v>
      </c>
      <c r="R32" s="357">
        <v>1</v>
      </c>
      <c r="S32" s="357">
        <v>0.72</v>
      </c>
      <c r="T32" s="357">
        <v>0.04</v>
      </c>
      <c r="U32" s="357">
        <v>5</v>
      </c>
      <c r="V32" s="357">
        <v>0.4</v>
      </c>
      <c r="W32" s="358">
        <v>0.4</v>
      </c>
    </row>
    <row r="33" spans="2:23" x14ac:dyDescent="0.4">
      <c r="B33" s="355" t="s">
        <v>941</v>
      </c>
      <c r="C33" s="356" t="s">
        <v>941</v>
      </c>
      <c r="D33" s="357" t="s">
        <v>29</v>
      </c>
      <c r="E33" s="357">
        <v>21</v>
      </c>
      <c r="F33" s="357">
        <v>0.3</v>
      </c>
      <c r="G33" s="357">
        <v>0.4</v>
      </c>
      <c r="H33" s="357">
        <v>4.0999999999999996</v>
      </c>
      <c r="I33" s="357">
        <v>107</v>
      </c>
      <c r="J33" s="357">
        <v>49</v>
      </c>
      <c r="K33" s="357">
        <v>11</v>
      </c>
      <c r="L33" s="357">
        <v>8</v>
      </c>
      <c r="M33" s="357">
        <v>10</v>
      </c>
      <c r="N33" s="357">
        <v>0.1</v>
      </c>
      <c r="O33" s="357">
        <v>71</v>
      </c>
      <c r="P33" s="357">
        <v>0</v>
      </c>
      <c r="Q33" s="357">
        <v>0.1</v>
      </c>
      <c r="R33" s="357">
        <v>0</v>
      </c>
      <c r="S33" s="357">
        <v>0</v>
      </c>
      <c r="T33" s="357">
        <v>0</v>
      </c>
      <c r="U33" s="357">
        <v>0</v>
      </c>
      <c r="V33" s="357">
        <v>1.1000000000000001</v>
      </c>
      <c r="W33" s="358">
        <v>0.3</v>
      </c>
    </row>
    <row r="34" spans="2:23" x14ac:dyDescent="0.4">
      <c r="B34" s="355" t="s">
        <v>941</v>
      </c>
      <c r="C34" s="356" t="s">
        <v>941</v>
      </c>
      <c r="D34" s="357" t="s">
        <v>946</v>
      </c>
      <c r="E34" s="357">
        <v>6</v>
      </c>
      <c r="F34" s="357">
        <v>0.3</v>
      </c>
      <c r="G34" s="357">
        <v>0</v>
      </c>
      <c r="H34" s="357">
        <v>1.2</v>
      </c>
      <c r="I34" s="357">
        <v>25</v>
      </c>
      <c r="J34" s="357">
        <v>19</v>
      </c>
      <c r="K34" s="357">
        <v>15</v>
      </c>
      <c r="L34" s="357">
        <v>4</v>
      </c>
      <c r="M34" s="357">
        <v>5</v>
      </c>
      <c r="N34" s="357">
        <v>0.1</v>
      </c>
      <c r="O34" s="357">
        <v>91</v>
      </c>
      <c r="P34" s="357">
        <v>0</v>
      </c>
      <c r="Q34" s="357">
        <v>0.3</v>
      </c>
      <c r="R34" s="357">
        <v>35</v>
      </c>
      <c r="S34" s="357">
        <v>0</v>
      </c>
      <c r="T34" s="357">
        <v>0</v>
      </c>
      <c r="U34" s="357">
        <v>0</v>
      </c>
      <c r="V34" s="357">
        <v>0.6</v>
      </c>
      <c r="W34" s="358">
        <v>0.1</v>
      </c>
    </row>
    <row r="35" spans="2:23" x14ac:dyDescent="0.4">
      <c r="B35" s="355" t="s">
        <v>941</v>
      </c>
      <c r="C35" s="356" t="s">
        <v>942</v>
      </c>
      <c r="D35" s="357"/>
      <c r="E35" s="357">
        <v>326</v>
      </c>
      <c r="F35" s="357">
        <v>7.3</v>
      </c>
      <c r="G35" s="357">
        <v>7</v>
      </c>
      <c r="H35" s="357">
        <v>56.8</v>
      </c>
      <c r="I35" s="357">
        <v>266</v>
      </c>
      <c r="J35" s="357">
        <v>200</v>
      </c>
      <c r="K35" s="357">
        <v>36</v>
      </c>
      <c r="L35" s="357">
        <v>27</v>
      </c>
      <c r="M35" s="357">
        <v>99</v>
      </c>
      <c r="N35" s="357">
        <v>0.4</v>
      </c>
      <c r="O35" s="357">
        <v>166</v>
      </c>
      <c r="P35" s="357">
        <v>0</v>
      </c>
      <c r="Q35" s="357">
        <v>0.5</v>
      </c>
      <c r="R35" s="357">
        <v>36</v>
      </c>
      <c r="S35" s="357">
        <v>0.75</v>
      </c>
      <c r="T35" s="357">
        <v>0.05</v>
      </c>
      <c r="U35" s="357">
        <v>5</v>
      </c>
      <c r="V35" s="357">
        <v>2.5</v>
      </c>
      <c r="W35" s="358">
        <v>0.8</v>
      </c>
    </row>
    <row r="36" spans="2:23" x14ac:dyDescent="0.4">
      <c r="B36" s="355" t="s">
        <v>944</v>
      </c>
      <c r="C36" s="356"/>
      <c r="D36" s="357"/>
      <c r="E36" s="357">
        <v>710</v>
      </c>
      <c r="F36" s="357">
        <v>16.8</v>
      </c>
      <c r="G36" s="357">
        <v>16.8</v>
      </c>
      <c r="H36" s="357">
        <v>119.1</v>
      </c>
      <c r="I36" s="357">
        <v>855</v>
      </c>
      <c r="J36" s="357">
        <v>424</v>
      </c>
      <c r="K36" s="357">
        <v>58</v>
      </c>
      <c r="L36" s="357">
        <v>52</v>
      </c>
      <c r="M36" s="357">
        <v>186</v>
      </c>
      <c r="N36" s="357">
        <v>0.9</v>
      </c>
      <c r="O36" s="357">
        <v>205</v>
      </c>
      <c r="P36" s="357">
        <v>0</v>
      </c>
      <c r="Q36" s="357">
        <v>1.8</v>
      </c>
      <c r="R36" s="357">
        <v>68</v>
      </c>
      <c r="S36" s="357">
        <v>0.83</v>
      </c>
      <c r="T36" s="357">
        <v>0.09</v>
      </c>
      <c r="U36" s="357">
        <v>10</v>
      </c>
      <c r="V36" s="357">
        <v>4.2</v>
      </c>
      <c r="W36" s="358">
        <v>2.2999999999999998</v>
      </c>
    </row>
    <row r="37" spans="2:23" x14ac:dyDescent="0.4">
      <c r="B37" s="359">
        <v>45295</v>
      </c>
      <c r="C37" s="356" t="s">
        <v>848</v>
      </c>
      <c r="D37" s="357" t="s">
        <v>915</v>
      </c>
      <c r="E37" s="357">
        <v>218</v>
      </c>
      <c r="F37" s="357">
        <v>3.3</v>
      </c>
      <c r="G37" s="357">
        <v>0.4</v>
      </c>
      <c r="H37" s="357">
        <v>48.2</v>
      </c>
      <c r="I37" s="357">
        <v>1</v>
      </c>
      <c r="J37" s="357">
        <v>38</v>
      </c>
      <c r="K37" s="357">
        <v>4</v>
      </c>
      <c r="L37" s="357">
        <v>9</v>
      </c>
      <c r="M37" s="357">
        <v>44</v>
      </c>
      <c r="N37" s="357">
        <v>0.1</v>
      </c>
      <c r="O37" s="357">
        <v>0</v>
      </c>
      <c r="P37" s="357">
        <v>0</v>
      </c>
      <c r="Q37" s="357">
        <v>0</v>
      </c>
      <c r="R37" s="357">
        <v>0</v>
      </c>
      <c r="S37" s="357">
        <v>0.03</v>
      </c>
      <c r="T37" s="357">
        <v>0.01</v>
      </c>
      <c r="U37" s="357">
        <v>0</v>
      </c>
      <c r="V37" s="357">
        <v>0.4</v>
      </c>
      <c r="W37" s="358">
        <v>0</v>
      </c>
    </row>
    <row r="38" spans="2:23" x14ac:dyDescent="0.4">
      <c r="B38" s="355" t="s">
        <v>941</v>
      </c>
      <c r="C38" s="356" t="s">
        <v>941</v>
      </c>
      <c r="D38" s="357" t="s">
        <v>32</v>
      </c>
      <c r="E38" s="357">
        <v>73</v>
      </c>
      <c r="F38" s="357">
        <v>4.0999999999999996</v>
      </c>
      <c r="G38" s="357">
        <v>4.5</v>
      </c>
      <c r="H38" s="357">
        <v>4.4000000000000004</v>
      </c>
      <c r="I38" s="357">
        <v>193</v>
      </c>
      <c r="J38" s="357">
        <v>11</v>
      </c>
      <c r="K38" s="357">
        <v>0</v>
      </c>
      <c r="L38" s="357">
        <v>0</v>
      </c>
      <c r="M38" s="357">
        <v>3</v>
      </c>
      <c r="N38" s="357">
        <v>0</v>
      </c>
      <c r="O38" s="357">
        <v>0</v>
      </c>
      <c r="P38" s="357">
        <v>0</v>
      </c>
      <c r="Q38" s="357">
        <v>0</v>
      </c>
      <c r="R38" s="357">
        <v>0</v>
      </c>
      <c r="S38" s="357">
        <v>0</v>
      </c>
      <c r="T38" s="357">
        <v>0.01</v>
      </c>
      <c r="U38" s="357">
        <v>0</v>
      </c>
      <c r="V38" s="357">
        <v>0.4</v>
      </c>
      <c r="W38" s="358">
        <v>0.5</v>
      </c>
    </row>
    <row r="39" spans="2:23" x14ac:dyDescent="0.4">
      <c r="B39" s="355" t="s">
        <v>941</v>
      </c>
      <c r="C39" s="356" t="s">
        <v>941</v>
      </c>
      <c r="D39" s="357" t="s">
        <v>34</v>
      </c>
      <c r="E39" s="357">
        <v>24</v>
      </c>
      <c r="F39" s="357">
        <v>1.1000000000000001</v>
      </c>
      <c r="G39" s="357">
        <v>0.9</v>
      </c>
      <c r="H39" s="357">
        <v>3.2</v>
      </c>
      <c r="I39" s="357">
        <v>100</v>
      </c>
      <c r="J39" s="357">
        <v>50</v>
      </c>
      <c r="K39" s="357">
        <v>5</v>
      </c>
      <c r="L39" s="357">
        <v>2</v>
      </c>
      <c r="M39" s="357">
        <v>14</v>
      </c>
      <c r="N39" s="357">
        <v>0</v>
      </c>
      <c r="O39" s="357">
        <v>79</v>
      </c>
      <c r="P39" s="357">
        <v>0.1</v>
      </c>
      <c r="Q39" s="357">
        <v>0</v>
      </c>
      <c r="R39" s="357">
        <v>4</v>
      </c>
      <c r="S39" s="357">
        <v>0.01</v>
      </c>
      <c r="T39" s="357">
        <v>0.02</v>
      </c>
      <c r="U39" s="357">
        <v>2</v>
      </c>
      <c r="V39" s="357">
        <v>0.4</v>
      </c>
      <c r="W39" s="358">
        <v>0.2</v>
      </c>
    </row>
    <row r="40" spans="2:23" x14ac:dyDescent="0.4">
      <c r="B40" s="355" t="s">
        <v>941</v>
      </c>
      <c r="C40" s="356" t="s">
        <v>941</v>
      </c>
      <c r="D40" s="357" t="s">
        <v>35</v>
      </c>
      <c r="E40" s="357">
        <v>14</v>
      </c>
      <c r="F40" s="357">
        <v>1</v>
      </c>
      <c r="G40" s="357">
        <v>0.7</v>
      </c>
      <c r="H40" s="357">
        <v>1.1000000000000001</v>
      </c>
      <c r="I40" s="357">
        <v>102</v>
      </c>
      <c r="J40" s="357">
        <v>14</v>
      </c>
      <c r="K40" s="357">
        <v>12</v>
      </c>
      <c r="L40" s="357">
        <v>3</v>
      </c>
      <c r="M40" s="357">
        <v>11</v>
      </c>
      <c r="N40" s="357">
        <v>0.1</v>
      </c>
      <c r="O40" s="357">
        <v>0</v>
      </c>
      <c r="P40" s="357">
        <v>0</v>
      </c>
      <c r="Q40" s="357">
        <v>0.1</v>
      </c>
      <c r="R40" s="357">
        <v>1</v>
      </c>
      <c r="S40" s="357">
        <v>0.01</v>
      </c>
      <c r="T40" s="357">
        <v>0</v>
      </c>
      <c r="U40" s="357">
        <v>0</v>
      </c>
      <c r="V40" s="357">
        <v>0</v>
      </c>
      <c r="W40" s="358">
        <v>0.2</v>
      </c>
    </row>
    <row r="41" spans="2:23" x14ac:dyDescent="0.4">
      <c r="B41" s="355" t="s">
        <v>941</v>
      </c>
      <c r="C41" s="356" t="s">
        <v>942</v>
      </c>
      <c r="D41" s="357"/>
      <c r="E41" s="357">
        <v>329</v>
      </c>
      <c r="F41" s="357">
        <v>9.5</v>
      </c>
      <c r="G41" s="357">
        <v>6.5</v>
      </c>
      <c r="H41" s="357">
        <v>56.9</v>
      </c>
      <c r="I41" s="357">
        <v>396</v>
      </c>
      <c r="J41" s="357">
        <v>113</v>
      </c>
      <c r="K41" s="357">
        <v>21</v>
      </c>
      <c r="L41" s="357">
        <v>14</v>
      </c>
      <c r="M41" s="357">
        <v>72</v>
      </c>
      <c r="N41" s="357">
        <v>0.2</v>
      </c>
      <c r="O41" s="357">
        <v>79</v>
      </c>
      <c r="P41" s="357">
        <v>0.1</v>
      </c>
      <c r="Q41" s="357">
        <v>0.1</v>
      </c>
      <c r="R41" s="357">
        <v>5</v>
      </c>
      <c r="S41" s="357">
        <v>0.05</v>
      </c>
      <c r="T41" s="357">
        <v>0.04</v>
      </c>
      <c r="U41" s="357">
        <v>2</v>
      </c>
      <c r="V41" s="357">
        <v>1.2</v>
      </c>
      <c r="W41" s="358">
        <v>0.9</v>
      </c>
    </row>
    <row r="42" spans="2:23" x14ac:dyDescent="0.4">
      <c r="B42" s="355" t="s">
        <v>941</v>
      </c>
      <c r="C42" s="356" t="s">
        <v>858</v>
      </c>
      <c r="D42" s="357" t="s">
        <v>915</v>
      </c>
      <c r="E42" s="357">
        <v>218</v>
      </c>
      <c r="F42" s="357">
        <v>3.3</v>
      </c>
      <c r="G42" s="357">
        <v>0.4</v>
      </c>
      <c r="H42" s="357">
        <v>48.2</v>
      </c>
      <c r="I42" s="357">
        <v>1</v>
      </c>
      <c r="J42" s="357">
        <v>38</v>
      </c>
      <c r="K42" s="357">
        <v>4</v>
      </c>
      <c r="L42" s="357">
        <v>9</v>
      </c>
      <c r="M42" s="357">
        <v>44</v>
      </c>
      <c r="N42" s="357">
        <v>0.1</v>
      </c>
      <c r="O42" s="357">
        <v>0</v>
      </c>
      <c r="P42" s="357">
        <v>0</v>
      </c>
      <c r="Q42" s="357">
        <v>0</v>
      </c>
      <c r="R42" s="357">
        <v>0</v>
      </c>
      <c r="S42" s="357">
        <v>0.03</v>
      </c>
      <c r="T42" s="357">
        <v>0.01</v>
      </c>
      <c r="U42" s="357">
        <v>0</v>
      </c>
      <c r="V42" s="357">
        <v>0.4</v>
      </c>
      <c r="W42" s="358">
        <v>0</v>
      </c>
    </row>
    <row r="43" spans="2:23" x14ac:dyDescent="0.4">
      <c r="B43" s="355" t="s">
        <v>941</v>
      </c>
      <c r="C43" s="356" t="s">
        <v>941</v>
      </c>
      <c r="D43" s="357" t="s">
        <v>36</v>
      </c>
      <c r="E43" s="357">
        <v>54</v>
      </c>
      <c r="F43" s="357">
        <v>3.1</v>
      </c>
      <c r="G43" s="357">
        <v>3.1</v>
      </c>
      <c r="H43" s="357">
        <v>3.2</v>
      </c>
      <c r="I43" s="357">
        <v>184</v>
      </c>
      <c r="J43" s="357">
        <v>35</v>
      </c>
      <c r="K43" s="357">
        <v>14</v>
      </c>
      <c r="L43" s="357">
        <v>3</v>
      </c>
      <c r="M43" s="357">
        <v>45</v>
      </c>
      <c r="N43" s="357">
        <v>0.5</v>
      </c>
      <c r="O43" s="357">
        <v>38</v>
      </c>
      <c r="P43" s="357">
        <v>0.5</v>
      </c>
      <c r="Q43" s="357">
        <v>0.4</v>
      </c>
      <c r="R43" s="357">
        <v>3</v>
      </c>
      <c r="S43" s="357">
        <v>0.02</v>
      </c>
      <c r="T43" s="357">
        <v>0.11</v>
      </c>
      <c r="U43" s="357">
        <v>0</v>
      </c>
      <c r="V43" s="357">
        <v>0</v>
      </c>
      <c r="W43" s="358">
        <v>0.5</v>
      </c>
    </row>
    <row r="44" spans="2:23" x14ac:dyDescent="0.4">
      <c r="B44" s="355" t="s">
        <v>941</v>
      </c>
      <c r="C44" s="356" t="s">
        <v>941</v>
      </c>
      <c r="D44" s="357" t="s">
        <v>39</v>
      </c>
      <c r="E44" s="357">
        <v>22</v>
      </c>
      <c r="F44" s="357">
        <v>1.1000000000000001</v>
      </c>
      <c r="G44" s="357">
        <v>0.8</v>
      </c>
      <c r="H44" s="357">
        <v>2.9</v>
      </c>
      <c r="I44" s="357">
        <v>51</v>
      </c>
      <c r="J44" s="357">
        <v>64</v>
      </c>
      <c r="K44" s="357">
        <v>2</v>
      </c>
      <c r="L44" s="357">
        <v>3</v>
      </c>
      <c r="M44" s="357">
        <v>13</v>
      </c>
      <c r="N44" s="357">
        <v>0</v>
      </c>
      <c r="O44" s="357">
        <v>52</v>
      </c>
      <c r="P44" s="357">
        <v>0</v>
      </c>
      <c r="Q44" s="357">
        <v>0</v>
      </c>
      <c r="R44" s="357">
        <v>0</v>
      </c>
      <c r="S44" s="357">
        <v>0.04</v>
      </c>
      <c r="T44" s="357">
        <v>0.01</v>
      </c>
      <c r="U44" s="357">
        <v>2</v>
      </c>
      <c r="V44" s="357">
        <v>0.3</v>
      </c>
      <c r="W44" s="358">
        <v>0.1</v>
      </c>
    </row>
    <row r="45" spans="2:23" x14ac:dyDescent="0.4">
      <c r="B45" s="355" t="s">
        <v>941</v>
      </c>
      <c r="C45" s="356" t="s">
        <v>941</v>
      </c>
      <c r="D45" s="357" t="s">
        <v>40</v>
      </c>
      <c r="E45" s="357">
        <v>29</v>
      </c>
      <c r="F45" s="357">
        <v>1.2</v>
      </c>
      <c r="G45" s="357">
        <v>0.5</v>
      </c>
      <c r="H45" s="357">
        <v>5.0999999999999996</v>
      </c>
      <c r="I45" s="357">
        <v>224</v>
      </c>
      <c r="J45" s="357">
        <v>23</v>
      </c>
      <c r="K45" s="357">
        <v>2</v>
      </c>
      <c r="L45" s="357">
        <v>2</v>
      </c>
      <c r="M45" s="357">
        <v>11</v>
      </c>
      <c r="N45" s="357">
        <v>0</v>
      </c>
      <c r="O45" s="357">
        <v>2</v>
      </c>
      <c r="P45" s="357">
        <v>0</v>
      </c>
      <c r="Q45" s="357">
        <v>0</v>
      </c>
      <c r="R45" s="357">
        <v>0</v>
      </c>
      <c r="S45" s="357">
        <v>0.03</v>
      </c>
      <c r="T45" s="357">
        <v>0.01</v>
      </c>
      <c r="U45" s="357">
        <v>0</v>
      </c>
      <c r="V45" s="357">
        <v>0.3</v>
      </c>
      <c r="W45" s="358">
        <v>0.6</v>
      </c>
    </row>
    <row r="46" spans="2:23" x14ac:dyDescent="0.4">
      <c r="B46" s="355" t="s">
        <v>941</v>
      </c>
      <c r="C46" s="356" t="s">
        <v>942</v>
      </c>
      <c r="D46" s="357"/>
      <c r="E46" s="357">
        <v>323</v>
      </c>
      <c r="F46" s="357">
        <v>8.6999999999999993</v>
      </c>
      <c r="G46" s="357">
        <v>4.8</v>
      </c>
      <c r="H46" s="357">
        <v>59.4</v>
      </c>
      <c r="I46" s="357">
        <v>460</v>
      </c>
      <c r="J46" s="357">
        <v>160</v>
      </c>
      <c r="K46" s="357">
        <v>22</v>
      </c>
      <c r="L46" s="357">
        <v>17</v>
      </c>
      <c r="M46" s="357">
        <v>113</v>
      </c>
      <c r="N46" s="357">
        <v>0.6</v>
      </c>
      <c r="O46" s="357">
        <v>92</v>
      </c>
      <c r="P46" s="357">
        <v>0.5</v>
      </c>
      <c r="Q46" s="357">
        <v>0.4</v>
      </c>
      <c r="R46" s="357">
        <v>3</v>
      </c>
      <c r="S46" s="357">
        <v>0.12</v>
      </c>
      <c r="T46" s="357">
        <v>0.14000000000000001</v>
      </c>
      <c r="U46" s="357">
        <v>2</v>
      </c>
      <c r="V46" s="357">
        <v>1</v>
      </c>
      <c r="W46" s="358">
        <v>1.2</v>
      </c>
    </row>
    <row r="47" spans="2:23" x14ac:dyDescent="0.4">
      <c r="B47" s="355" t="s">
        <v>944</v>
      </c>
      <c r="C47" s="356"/>
      <c r="D47" s="357"/>
      <c r="E47" s="357">
        <v>652</v>
      </c>
      <c r="F47" s="357">
        <v>18.2</v>
      </c>
      <c r="G47" s="357">
        <v>11.3</v>
      </c>
      <c r="H47" s="357">
        <v>116.3</v>
      </c>
      <c r="I47" s="357">
        <v>856</v>
      </c>
      <c r="J47" s="357">
        <v>273</v>
      </c>
      <c r="K47" s="357">
        <v>43</v>
      </c>
      <c r="L47" s="357">
        <v>31</v>
      </c>
      <c r="M47" s="357">
        <v>185</v>
      </c>
      <c r="N47" s="357">
        <v>0.8</v>
      </c>
      <c r="O47" s="357">
        <v>171</v>
      </c>
      <c r="P47" s="357">
        <v>0.6</v>
      </c>
      <c r="Q47" s="357">
        <v>0.5</v>
      </c>
      <c r="R47" s="357">
        <v>8</v>
      </c>
      <c r="S47" s="357">
        <v>0.17</v>
      </c>
      <c r="T47" s="357">
        <v>0.18</v>
      </c>
      <c r="U47" s="357">
        <v>4</v>
      </c>
      <c r="V47" s="357">
        <v>2.2000000000000002</v>
      </c>
      <c r="W47" s="358">
        <v>2.1</v>
      </c>
    </row>
    <row r="48" spans="2:23" x14ac:dyDescent="0.4">
      <c r="B48" s="359">
        <v>45296</v>
      </c>
      <c r="C48" s="356" t="s">
        <v>848</v>
      </c>
      <c r="D48" s="357" t="s">
        <v>915</v>
      </c>
      <c r="E48" s="357">
        <v>218</v>
      </c>
      <c r="F48" s="357">
        <v>3.3</v>
      </c>
      <c r="G48" s="357">
        <v>0.4</v>
      </c>
      <c r="H48" s="357">
        <v>48.2</v>
      </c>
      <c r="I48" s="357">
        <v>1</v>
      </c>
      <c r="J48" s="357">
        <v>38</v>
      </c>
      <c r="K48" s="357">
        <v>4</v>
      </c>
      <c r="L48" s="357">
        <v>9</v>
      </c>
      <c r="M48" s="357">
        <v>44</v>
      </c>
      <c r="N48" s="357">
        <v>0.1</v>
      </c>
      <c r="O48" s="357">
        <v>0</v>
      </c>
      <c r="P48" s="357">
        <v>0</v>
      </c>
      <c r="Q48" s="357">
        <v>0</v>
      </c>
      <c r="R48" s="357">
        <v>0</v>
      </c>
      <c r="S48" s="357">
        <v>0.03</v>
      </c>
      <c r="T48" s="357">
        <v>0.01</v>
      </c>
      <c r="U48" s="357">
        <v>0</v>
      </c>
      <c r="V48" s="357">
        <v>0.4</v>
      </c>
      <c r="W48" s="358">
        <v>0</v>
      </c>
    </row>
    <row r="49" spans="2:23" x14ac:dyDescent="0.4">
      <c r="B49" s="355" t="s">
        <v>941</v>
      </c>
      <c r="C49" s="356" t="s">
        <v>941</v>
      </c>
      <c r="D49" s="357" t="s">
        <v>41</v>
      </c>
      <c r="E49" s="357">
        <v>106</v>
      </c>
      <c r="F49" s="357">
        <v>7.3</v>
      </c>
      <c r="G49" s="357">
        <v>5.5</v>
      </c>
      <c r="H49" s="357">
        <v>6.4</v>
      </c>
      <c r="I49" s="357">
        <v>269</v>
      </c>
      <c r="J49" s="357">
        <v>217</v>
      </c>
      <c r="K49" s="357">
        <v>54</v>
      </c>
      <c r="L49" s="357">
        <v>25</v>
      </c>
      <c r="M49" s="357">
        <v>130</v>
      </c>
      <c r="N49" s="357">
        <v>0.7</v>
      </c>
      <c r="O49" s="357">
        <v>0</v>
      </c>
      <c r="P49" s="357">
        <v>0</v>
      </c>
      <c r="Q49" s="357">
        <v>0.3</v>
      </c>
      <c r="R49" s="357">
        <v>6</v>
      </c>
      <c r="S49" s="357">
        <v>7.0000000000000007E-2</v>
      </c>
      <c r="T49" s="357">
        <v>0.05</v>
      </c>
      <c r="U49" s="357">
        <v>1</v>
      </c>
      <c r="V49" s="357">
        <v>1.4</v>
      </c>
      <c r="W49" s="358">
        <v>0.7</v>
      </c>
    </row>
    <row r="50" spans="2:23" x14ac:dyDescent="0.4">
      <c r="B50" s="355" t="s">
        <v>941</v>
      </c>
      <c r="C50" s="356" t="s">
        <v>941</v>
      </c>
      <c r="D50" s="357" t="s">
        <v>44</v>
      </c>
      <c r="E50" s="357">
        <v>15</v>
      </c>
      <c r="F50" s="357">
        <v>0.4</v>
      </c>
      <c r="G50" s="357">
        <v>0</v>
      </c>
      <c r="H50" s="357">
        <v>3</v>
      </c>
      <c r="I50" s="357">
        <v>62</v>
      </c>
      <c r="J50" s="357">
        <v>66</v>
      </c>
      <c r="K50" s="357">
        <v>4</v>
      </c>
      <c r="L50" s="357">
        <v>3</v>
      </c>
      <c r="M50" s="357">
        <v>10</v>
      </c>
      <c r="N50" s="357">
        <v>0.1</v>
      </c>
      <c r="O50" s="357">
        <v>0</v>
      </c>
      <c r="P50" s="357">
        <v>0.1</v>
      </c>
      <c r="Q50" s="357">
        <v>0.1</v>
      </c>
      <c r="R50" s="357">
        <v>0</v>
      </c>
      <c r="S50" s="357">
        <v>0.01</v>
      </c>
      <c r="T50" s="357">
        <v>0.01</v>
      </c>
      <c r="U50" s="357">
        <v>2</v>
      </c>
      <c r="V50" s="357">
        <v>0.4</v>
      </c>
      <c r="W50" s="358">
        <v>0.2</v>
      </c>
    </row>
    <row r="51" spans="2:23" x14ac:dyDescent="0.4">
      <c r="B51" s="355" t="s">
        <v>941</v>
      </c>
      <c r="C51" s="356" t="s">
        <v>941</v>
      </c>
      <c r="D51" s="357" t="s">
        <v>45</v>
      </c>
      <c r="E51" s="357">
        <v>14</v>
      </c>
      <c r="F51" s="357">
        <v>0.8</v>
      </c>
      <c r="G51" s="357">
        <v>0.3</v>
      </c>
      <c r="H51" s="357">
        <v>1.8</v>
      </c>
      <c r="I51" s="357">
        <v>117</v>
      </c>
      <c r="J51" s="357">
        <v>39</v>
      </c>
      <c r="K51" s="357">
        <v>5</v>
      </c>
      <c r="L51" s="357">
        <v>4</v>
      </c>
      <c r="M51" s="357">
        <v>11</v>
      </c>
      <c r="N51" s="357">
        <v>0.1</v>
      </c>
      <c r="O51" s="357">
        <v>0</v>
      </c>
      <c r="P51" s="357">
        <v>0</v>
      </c>
      <c r="Q51" s="357">
        <v>0.1</v>
      </c>
      <c r="R51" s="357">
        <v>6</v>
      </c>
      <c r="S51" s="357">
        <v>0.01</v>
      </c>
      <c r="T51" s="357">
        <v>0</v>
      </c>
      <c r="U51" s="357">
        <v>4</v>
      </c>
      <c r="V51" s="357">
        <v>0.3</v>
      </c>
      <c r="W51" s="358">
        <v>0.2</v>
      </c>
    </row>
    <row r="52" spans="2:23" x14ac:dyDescent="0.4">
      <c r="B52" s="355" t="s">
        <v>941</v>
      </c>
      <c r="C52" s="356" t="s">
        <v>942</v>
      </c>
      <c r="D52" s="357"/>
      <c r="E52" s="357">
        <v>353</v>
      </c>
      <c r="F52" s="357">
        <v>11.8</v>
      </c>
      <c r="G52" s="357">
        <v>6.2</v>
      </c>
      <c r="H52" s="357">
        <v>59.4</v>
      </c>
      <c r="I52" s="357">
        <v>449</v>
      </c>
      <c r="J52" s="357">
        <v>360</v>
      </c>
      <c r="K52" s="357">
        <v>67</v>
      </c>
      <c r="L52" s="357">
        <v>41</v>
      </c>
      <c r="M52" s="357">
        <v>195</v>
      </c>
      <c r="N52" s="357">
        <v>1</v>
      </c>
      <c r="O52" s="357">
        <v>0</v>
      </c>
      <c r="P52" s="357">
        <v>0.1</v>
      </c>
      <c r="Q52" s="357">
        <v>0.5</v>
      </c>
      <c r="R52" s="357">
        <v>12</v>
      </c>
      <c r="S52" s="357">
        <v>0.12</v>
      </c>
      <c r="T52" s="357">
        <v>7.0000000000000007E-2</v>
      </c>
      <c r="U52" s="357">
        <v>7</v>
      </c>
      <c r="V52" s="357">
        <v>2.5</v>
      </c>
      <c r="W52" s="358">
        <v>1.1000000000000001</v>
      </c>
    </row>
    <row r="53" spans="2:23" x14ac:dyDescent="0.4">
      <c r="B53" s="355" t="s">
        <v>941</v>
      </c>
      <c r="C53" s="356" t="s">
        <v>858</v>
      </c>
      <c r="D53" s="357" t="s">
        <v>915</v>
      </c>
      <c r="E53" s="357">
        <v>218</v>
      </c>
      <c r="F53" s="357">
        <v>3.3</v>
      </c>
      <c r="G53" s="357">
        <v>0.4</v>
      </c>
      <c r="H53" s="357">
        <v>48.2</v>
      </c>
      <c r="I53" s="357">
        <v>1</v>
      </c>
      <c r="J53" s="357">
        <v>38</v>
      </c>
      <c r="K53" s="357">
        <v>4</v>
      </c>
      <c r="L53" s="357">
        <v>9</v>
      </c>
      <c r="M53" s="357">
        <v>44</v>
      </c>
      <c r="N53" s="357">
        <v>0.1</v>
      </c>
      <c r="O53" s="357">
        <v>0</v>
      </c>
      <c r="P53" s="357">
        <v>0</v>
      </c>
      <c r="Q53" s="357">
        <v>0</v>
      </c>
      <c r="R53" s="357">
        <v>0</v>
      </c>
      <c r="S53" s="357">
        <v>0.03</v>
      </c>
      <c r="T53" s="357">
        <v>0.01</v>
      </c>
      <c r="U53" s="357">
        <v>0</v>
      </c>
      <c r="V53" s="357">
        <v>0.4</v>
      </c>
      <c r="W53" s="358">
        <v>0</v>
      </c>
    </row>
    <row r="54" spans="2:23" x14ac:dyDescent="0.4">
      <c r="B54" s="355" t="s">
        <v>941</v>
      </c>
      <c r="C54" s="356" t="s">
        <v>941</v>
      </c>
      <c r="D54" s="357" t="s">
        <v>46</v>
      </c>
      <c r="E54" s="357">
        <v>52</v>
      </c>
      <c r="F54" s="357">
        <v>2</v>
      </c>
      <c r="G54" s="357">
        <v>2.9</v>
      </c>
      <c r="H54" s="357">
        <v>4.2</v>
      </c>
      <c r="I54" s="357">
        <v>164</v>
      </c>
      <c r="J54" s="357">
        <v>90</v>
      </c>
      <c r="K54" s="357">
        <v>9</v>
      </c>
      <c r="L54" s="357">
        <v>12</v>
      </c>
      <c r="M54" s="357">
        <v>25</v>
      </c>
      <c r="N54" s="357">
        <v>0.2</v>
      </c>
      <c r="O54" s="357">
        <v>84</v>
      </c>
      <c r="P54" s="357">
        <v>0</v>
      </c>
      <c r="Q54" s="357">
        <v>0.1</v>
      </c>
      <c r="R54" s="357">
        <v>8</v>
      </c>
      <c r="S54" s="357">
        <v>0.01</v>
      </c>
      <c r="T54" s="357">
        <v>0.01</v>
      </c>
      <c r="U54" s="357">
        <v>2</v>
      </c>
      <c r="V54" s="357">
        <v>0.5</v>
      </c>
      <c r="W54" s="358">
        <v>0.4</v>
      </c>
    </row>
    <row r="55" spans="2:23" x14ac:dyDescent="0.4">
      <c r="B55" s="355" t="s">
        <v>941</v>
      </c>
      <c r="C55" s="356" t="s">
        <v>941</v>
      </c>
      <c r="D55" s="357" t="s">
        <v>47</v>
      </c>
      <c r="E55" s="357">
        <v>21</v>
      </c>
      <c r="F55" s="357">
        <v>1.7</v>
      </c>
      <c r="G55" s="357">
        <v>0.7</v>
      </c>
      <c r="H55" s="357">
        <v>2.1</v>
      </c>
      <c r="I55" s="357">
        <v>113</v>
      </c>
      <c r="J55" s="357">
        <v>30</v>
      </c>
      <c r="K55" s="357">
        <v>6</v>
      </c>
      <c r="L55" s="357">
        <v>2</v>
      </c>
      <c r="M55" s="357">
        <v>13</v>
      </c>
      <c r="N55" s="357">
        <v>0.1</v>
      </c>
      <c r="O55" s="357">
        <v>7</v>
      </c>
      <c r="P55" s="357">
        <v>0.1</v>
      </c>
      <c r="Q55" s="357">
        <v>0.1</v>
      </c>
      <c r="R55" s="357">
        <v>7</v>
      </c>
      <c r="S55" s="357">
        <v>0</v>
      </c>
      <c r="T55" s="357">
        <v>0.02</v>
      </c>
      <c r="U55" s="357">
        <v>3</v>
      </c>
      <c r="V55" s="357">
        <v>0.2</v>
      </c>
      <c r="W55" s="358">
        <v>0.2</v>
      </c>
    </row>
    <row r="56" spans="2:23" x14ac:dyDescent="0.4">
      <c r="B56" s="355" t="s">
        <v>941</v>
      </c>
      <c r="C56" s="356" t="s">
        <v>941</v>
      </c>
      <c r="D56" s="357" t="s">
        <v>49</v>
      </c>
      <c r="E56" s="357">
        <v>15</v>
      </c>
      <c r="F56" s="357">
        <v>0.1</v>
      </c>
      <c r="G56" s="357">
        <v>1.3</v>
      </c>
      <c r="H56" s="357">
        <v>0.8</v>
      </c>
      <c r="I56" s="357">
        <v>31</v>
      </c>
      <c r="J56" s="357">
        <v>30</v>
      </c>
      <c r="K56" s="357">
        <v>3</v>
      </c>
      <c r="L56" s="357">
        <v>2</v>
      </c>
      <c r="M56" s="357">
        <v>4</v>
      </c>
      <c r="N56" s="357">
        <v>0</v>
      </c>
      <c r="O56" s="357">
        <v>3</v>
      </c>
      <c r="P56" s="357">
        <v>0</v>
      </c>
      <c r="Q56" s="357">
        <v>1.5</v>
      </c>
      <c r="R56" s="357">
        <v>7</v>
      </c>
      <c r="S56" s="357">
        <v>0.01</v>
      </c>
      <c r="T56" s="357">
        <v>0.01</v>
      </c>
      <c r="U56" s="357">
        <v>1</v>
      </c>
      <c r="V56" s="357">
        <v>0.3</v>
      </c>
      <c r="W56" s="358">
        <v>0.1</v>
      </c>
    </row>
    <row r="57" spans="2:23" x14ac:dyDescent="0.4">
      <c r="B57" s="355" t="s">
        <v>941</v>
      </c>
      <c r="C57" s="356" t="s">
        <v>942</v>
      </c>
      <c r="D57" s="357"/>
      <c r="E57" s="357">
        <v>306</v>
      </c>
      <c r="F57" s="357">
        <v>7.1</v>
      </c>
      <c r="G57" s="357">
        <v>5.3</v>
      </c>
      <c r="H57" s="357">
        <v>55.3</v>
      </c>
      <c r="I57" s="357">
        <v>309</v>
      </c>
      <c r="J57" s="357">
        <v>188</v>
      </c>
      <c r="K57" s="357">
        <v>22</v>
      </c>
      <c r="L57" s="357">
        <v>25</v>
      </c>
      <c r="M57" s="357">
        <v>86</v>
      </c>
      <c r="N57" s="357">
        <v>0.4</v>
      </c>
      <c r="O57" s="357">
        <v>94</v>
      </c>
      <c r="P57" s="357">
        <v>0.1</v>
      </c>
      <c r="Q57" s="357">
        <v>1.7</v>
      </c>
      <c r="R57" s="357">
        <v>22</v>
      </c>
      <c r="S57" s="357">
        <v>0.05</v>
      </c>
      <c r="T57" s="357">
        <v>0.05</v>
      </c>
      <c r="U57" s="357">
        <v>6</v>
      </c>
      <c r="V57" s="357">
        <v>1.4</v>
      </c>
      <c r="W57" s="358">
        <v>0.7</v>
      </c>
    </row>
    <row r="58" spans="2:23" x14ac:dyDescent="0.4">
      <c r="B58" s="355" t="s">
        <v>944</v>
      </c>
      <c r="C58" s="356"/>
      <c r="D58" s="357"/>
      <c r="E58" s="357">
        <v>659</v>
      </c>
      <c r="F58" s="357">
        <v>18.899999999999999</v>
      </c>
      <c r="G58" s="357">
        <v>11.5</v>
      </c>
      <c r="H58" s="357">
        <v>114.7</v>
      </c>
      <c r="I58" s="357">
        <v>758</v>
      </c>
      <c r="J58" s="357">
        <v>548</v>
      </c>
      <c r="K58" s="357">
        <v>89</v>
      </c>
      <c r="L58" s="357">
        <v>66</v>
      </c>
      <c r="M58" s="357">
        <v>281</v>
      </c>
      <c r="N58" s="357">
        <v>1.4</v>
      </c>
      <c r="O58" s="357">
        <v>94</v>
      </c>
      <c r="P58" s="357">
        <v>0.2</v>
      </c>
      <c r="Q58" s="357">
        <v>2.2000000000000002</v>
      </c>
      <c r="R58" s="357">
        <v>34</v>
      </c>
      <c r="S58" s="357">
        <v>0.17</v>
      </c>
      <c r="T58" s="357">
        <v>0.12</v>
      </c>
      <c r="U58" s="357">
        <v>13</v>
      </c>
      <c r="V58" s="357">
        <v>3.9</v>
      </c>
      <c r="W58" s="358">
        <v>1.8</v>
      </c>
    </row>
    <row r="59" spans="2:23" x14ac:dyDescent="0.4">
      <c r="B59" s="359">
        <v>45297</v>
      </c>
      <c r="C59" s="356" t="s">
        <v>848</v>
      </c>
      <c r="D59" s="357" t="s">
        <v>915</v>
      </c>
      <c r="E59" s="357">
        <v>218</v>
      </c>
      <c r="F59" s="357">
        <v>3.3</v>
      </c>
      <c r="G59" s="357">
        <v>0.4</v>
      </c>
      <c r="H59" s="357">
        <v>48.2</v>
      </c>
      <c r="I59" s="357">
        <v>1</v>
      </c>
      <c r="J59" s="357">
        <v>38</v>
      </c>
      <c r="K59" s="357">
        <v>4</v>
      </c>
      <c r="L59" s="357">
        <v>9</v>
      </c>
      <c r="M59" s="357">
        <v>44</v>
      </c>
      <c r="N59" s="357">
        <v>0.1</v>
      </c>
      <c r="O59" s="357">
        <v>0</v>
      </c>
      <c r="P59" s="357">
        <v>0</v>
      </c>
      <c r="Q59" s="357">
        <v>0</v>
      </c>
      <c r="R59" s="357">
        <v>0</v>
      </c>
      <c r="S59" s="357">
        <v>0.03</v>
      </c>
      <c r="T59" s="357">
        <v>0.01</v>
      </c>
      <c r="U59" s="357">
        <v>0</v>
      </c>
      <c r="V59" s="357">
        <v>0.4</v>
      </c>
      <c r="W59" s="358">
        <v>0</v>
      </c>
    </row>
    <row r="60" spans="2:23" x14ac:dyDescent="0.4">
      <c r="B60" s="355" t="s">
        <v>941</v>
      </c>
      <c r="C60" s="356" t="s">
        <v>941</v>
      </c>
      <c r="D60" s="357" t="s">
        <v>50</v>
      </c>
      <c r="E60" s="357">
        <v>80</v>
      </c>
      <c r="F60" s="357">
        <v>5</v>
      </c>
      <c r="G60" s="357">
        <v>5.0999999999999996</v>
      </c>
      <c r="H60" s="357">
        <v>3.7</v>
      </c>
      <c r="I60" s="357">
        <v>174</v>
      </c>
      <c r="J60" s="357">
        <v>31</v>
      </c>
      <c r="K60" s="357">
        <v>4</v>
      </c>
      <c r="L60" s="357">
        <v>2</v>
      </c>
      <c r="M60" s="357">
        <v>8</v>
      </c>
      <c r="N60" s="357">
        <v>0</v>
      </c>
      <c r="O60" s="357">
        <v>0</v>
      </c>
      <c r="P60" s="357">
        <v>0</v>
      </c>
      <c r="Q60" s="357">
        <v>0</v>
      </c>
      <c r="R60" s="357">
        <v>0</v>
      </c>
      <c r="S60" s="357">
        <v>0</v>
      </c>
      <c r="T60" s="357">
        <v>0</v>
      </c>
      <c r="U60" s="357">
        <v>1</v>
      </c>
      <c r="V60" s="357">
        <v>0.3</v>
      </c>
      <c r="W60" s="358">
        <v>0.4</v>
      </c>
    </row>
    <row r="61" spans="2:23" x14ac:dyDescent="0.4">
      <c r="B61" s="355" t="s">
        <v>941</v>
      </c>
      <c r="C61" s="356" t="s">
        <v>941</v>
      </c>
      <c r="D61" s="357" t="s">
        <v>52</v>
      </c>
      <c r="E61" s="357">
        <v>16</v>
      </c>
      <c r="F61" s="357">
        <v>0.6</v>
      </c>
      <c r="G61" s="357">
        <v>0.4</v>
      </c>
      <c r="H61" s="357">
        <v>2.2999999999999998</v>
      </c>
      <c r="I61" s="357">
        <v>105</v>
      </c>
      <c r="J61" s="357">
        <v>57</v>
      </c>
      <c r="K61" s="357">
        <v>6</v>
      </c>
      <c r="L61" s="357">
        <v>3</v>
      </c>
      <c r="M61" s="357">
        <v>4</v>
      </c>
      <c r="N61" s="357">
        <v>0</v>
      </c>
      <c r="O61" s="357">
        <v>0</v>
      </c>
      <c r="P61" s="357">
        <v>0</v>
      </c>
      <c r="Q61" s="357">
        <v>0</v>
      </c>
      <c r="R61" s="357">
        <v>0</v>
      </c>
      <c r="S61" s="357">
        <v>0</v>
      </c>
      <c r="T61" s="357">
        <v>0</v>
      </c>
      <c r="U61" s="357">
        <v>2</v>
      </c>
      <c r="V61" s="357">
        <v>0.4</v>
      </c>
      <c r="W61" s="358">
        <v>0.2</v>
      </c>
    </row>
    <row r="62" spans="2:23" x14ac:dyDescent="0.4">
      <c r="B62" s="355" t="s">
        <v>941</v>
      </c>
      <c r="C62" s="356" t="s">
        <v>941</v>
      </c>
      <c r="D62" s="357" t="s">
        <v>53</v>
      </c>
      <c r="E62" s="357">
        <v>17</v>
      </c>
      <c r="F62" s="357">
        <v>1</v>
      </c>
      <c r="G62" s="357">
        <v>0.5</v>
      </c>
      <c r="H62" s="357">
        <v>2.1</v>
      </c>
      <c r="I62" s="357">
        <v>113</v>
      </c>
      <c r="J62" s="357">
        <v>27</v>
      </c>
      <c r="K62" s="357">
        <v>4</v>
      </c>
      <c r="L62" s="357">
        <v>2</v>
      </c>
      <c r="M62" s="357">
        <v>11</v>
      </c>
      <c r="N62" s="357">
        <v>0</v>
      </c>
      <c r="O62" s="357">
        <v>48</v>
      </c>
      <c r="P62" s="357">
        <v>0.1</v>
      </c>
      <c r="Q62" s="357">
        <v>0</v>
      </c>
      <c r="R62" s="357">
        <v>1</v>
      </c>
      <c r="S62" s="357">
        <v>0</v>
      </c>
      <c r="T62" s="357">
        <v>0</v>
      </c>
      <c r="U62" s="357">
        <v>0</v>
      </c>
      <c r="V62" s="357">
        <v>0.2</v>
      </c>
      <c r="W62" s="358">
        <v>0.3</v>
      </c>
    </row>
    <row r="63" spans="2:23" x14ac:dyDescent="0.4">
      <c r="B63" s="355" t="s">
        <v>941</v>
      </c>
      <c r="C63" s="356" t="s">
        <v>942</v>
      </c>
      <c r="D63" s="357"/>
      <c r="E63" s="357">
        <v>331</v>
      </c>
      <c r="F63" s="357">
        <v>9.9</v>
      </c>
      <c r="G63" s="357">
        <v>6.4</v>
      </c>
      <c r="H63" s="357">
        <v>56.3</v>
      </c>
      <c r="I63" s="357">
        <v>393</v>
      </c>
      <c r="J63" s="357">
        <v>153</v>
      </c>
      <c r="K63" s="357">
        <v>18</v>
      </c>
      <c r="L63" s="357">
        <v>16</v>
      </c>
      <c r="M63" s="357">
        <v>67</v>
      </c>
      <c r="N63" s="357">
        <v>0.1</v>
      </c>
      <c r="O63" s="357">
        <v>48</v>
      </c>
      <c r="P63" s="357">
        <v>0.1</v>
      </c>
      <c r="Q63" s="357">
        <v>0</v>
      </c>
      <c r="R63" s="357">
        <v>1</v>
      </c>
      <c r="S63" s="357">
        <v>0.03</v>
      </c>
      <c r="T63" s="357">
        <v>0.01</v>
      </c>
      <c r="U63" s="357">
        <v>3</v>
      </c>
      <c r="V63" s="357">
        <v>1.3</v>
      </c>
      <c r="W63" s="358">
        <v>0.9</v>
      </c>
    </row>
    <row r="64" spans="2:23" x14ac:dyDescent="0.4">
      <c r="B64" s="355" t="s">
        <v>941</v>
      </c>
      <c r="C64" s="356" t="s">
        <v>858</v>
      </c>
      <c r="D64" s="357" t="s">
        <v>915</v>
      </c>
      <c r="E64" s="357">
        <v>218</v>
      </c>
      <c r="F64" s="357">
        <v>3.3</v>
      </c>
      <c r="G64" s="357">
        <v>0.4</v>
      </c>
      <c r="H64" s="357">
        <v>48.2</v>
      </c>
      <c r="I64" s="357">
        <v>1</v>
      </c>
      <c r="J64" s="357">
        <v>38</v>
      </c>
      <c r="K64" s="357">
        <v>4</v>
      </c>
      <c r="L64" s="357">
        <v>9</v>
      </c>
      <c r="M64" s="357">
        <v>44</v>
      </c>
      <c r="N64" s="357">
        <v>0.1</v>
      </c>
      <c r="O64" s="357">
        <v>0</v>
      </c>
      <c r="P64" s="357">
        <v>0</v>
      </c>
      <c r="Q64" s="357">
        <v>0</v>
      </c>
      <c r="R64" s="357">
        <v>0</v>
      </c>
      <c r="S64" s="357">
        <v>0.03</v>
      </c>
      <c r="T64" s="357">
        <v>0.01</v>
      </c>
      <c r="U64" s="357">
        <v>0</v>
      </c>
      <c r="V64" s="357">
        <v>0.4</v>
      </c>
      <c r="W64" s="358">
        <v>0</v>
      </c>
    </row>
    <row r="65" spans="2:23" x14ac:dyDescent="0.4">
      <c r="B65" s="355" t="s">
        <v>941</v>
      </c>
      <c r="C65" s="356" t="s">
        <v>941</v>
      </c>
      <c r="D65" s="357" t="s">
        <v>54</v>
      </c>
      <c r="E65" s="357">
        <v>140</v>
      </c>
      <c r="F65" s="357">
        <v>2.2000000000000002</v>
      </c>
      <c r="G65" s="357">
        <v>9.1</v>
      </c>
      <c r="H65" s="357">
        <v>11.8</v>
      </c>
      <c r="I65" s="357">
        <v>171</v>
      </c>
      <c r="J65" s="357">
        <v>28</v>
      </c>
      <c r="K65" s="357">
        <v>8</v>
      </c>
      <c r="L65" s="357">
        <v>6</v>
      </c>
      <c r="M65" s="357">
        <v>21</v>
      </c>
      <c r="N65" s="357">
        <v>0.2</v>
      </c>
      <c r="O65" s="357">
        <v>0</v>
      </c>
      <c r="P65" s="357">
        <v>0</v>
      </c>
      <c r="Q65" s="357">
        <v>1.6</v>
      </c>
      <c r="R65" s="357">
        <v>15</v>
      </c>
      <c r="S65" s="357">
        <v>0.02</v>
      </c>
      <c r="T65" s="357">
        <v>0.01</v>
      </c>
      <c r="U65" s="357">
        <v>0</v>
      </c>
      <c r="V65" s="357">
        <v>0.5</v>
      </c>
      <c r="W65" s="358">
        <v>0.5</v>
      </c>
    </row>
    <row r="66" spans="2:23" x14ac:dyDescent="0.4">
      <c r="B66" s="355" t="s">
        <v>941</v>
      </c>
      <c r="C66" s="356" t="s">
        <v>941</v>
      </c>
      <c r="D66" s="357" t="s">
        <v>57</v>
      </c>
      <c r="E66" s="357">
        <v>26</v>
      </c>
      <c r="F66" s="357">
        <v>1.4</v>
      </c>
      <c r="G66" s="357">
        <v>1.5</v>
      </c>
      <c r="H66" s="357">
        <v>1.5</v>
      </c>
      <c r="I66" s="357">
        <v>76</v>
      </c>
      <c r="J66" s="357">
        <v>54</v>
      </c>
      <c r="K66" s="357">
        <v>3</v>
      </c>
      <c r="L66" s="357">
        <v>5</v>
      </c>
      <c r="M66" s="357">
        <v>14</v>
      </c>
      <c r="N66" s="357">
        <v>0</v>
      </c>
      <c r="O66" s="357">
        <v>2</v>
      </c>
      <c r="P66" s="357">
        <v>0</v>
      </c>
      <c r="Q66" s="357">
        <v>1.8</v>
      </c>
      <c r="R66" s="357">
        <v>5</v>
      </c>
      <c r="S66" s="357">
        <v>0.02</v>
      </c>
      <c r="T66" s="357">
        <v>0.02</v>
      </c>
      <c r="U66" s="357">
        <v>1</v>
      </c>
      <c r="V66" s="357">
        <v>0.3</v>
      </c>
      <c r="W66" s="358">
        <v>0.2</v>
      </c>
    </row>
    <row r="67" spans="2:23" x14ac:dyDescent="0.4">
      <c r="B67" s="355" t="s">
        <v>941</v>
      </c>
      <c r="C67" s="356" t="s">
        <v>941</v>
      </c>
      <c r="D67" s="357" t="s">
        <v>58</v>
      </c>
      <c r="E67" s="357">
        <v>14</v>
      </c>
      <c r="F67" s="357">
        <v>0.3</v>
      </c>
      <c r="G67" s="357">
        <v>0.2</v>
      </c>
      <c r="H67" s="357">
        <v>2.8</v>
      </c>
      <c r="I67" s="357">
        <v>63</v>
      </c>
      <c r="J67" s="357">
        <v>57</v>
      </c>
      <c r="K67" s="357">
        <v>4</v>
      </c>
      <c r="L67" s="357">
        <v>2</v>
      </c>
      <c r="M67" s="357">
        <v>11</v>
      </c>
      <c r="N67" s="357">
        <v>0.1</v>
      </c>
      <c r="O67" s="357">
        <v>0</v>
      </c>
      <c r="P67" s="357">
        <v>0</v>
      </c>
      <c r="Q67" s="357">
        <v>0.1</v>
      </c>
      <c r="R67" s="357">
        <v>0</v>
      </c>
      <c r="S67" s="357">
        <v>0.01</v>
      </c>
      <c r="T67" s="357">
        <v>0</v>
      </c>
      <c r="U67" s="357">
        <v>6</v>
      </c>
      <c r="V67" s="357">
        <v>0.3</v>
      </c>
      <c r="W67" s="358">
        <v>0.2</v>
      </c>
    </row>
    <row r="68" spans="2:23" x14ac:dyDescent="0.4">
      <c r="B68" s="355" t="s">
        <v>941</v>
      </c>
      <c r="C68" s="356" t="s">
        <v>942</v>
      </c>
      <c r="D68" s="357"/>
      <c r="E68" s="357">
        <v>398</v>
      </c>
      <c r="F68" s="357">
        <v>7.2</v>
      </c>
      <c r="G68" s="357">
        <v>11.2</v>
      </c>
      <c r="H68" s="357">
        <v>64.3</v>
      </c>
      <c r="I68" s="357">
        <v>311</v>
      </c>
      <c r="J68" s="357">
        <v>177</v>
      </c>
      <c r="K68" s="357">
        <v>19</v>
      </c>
      <c r="L68" s="357">
        <v>22</v>
      </c>
      <c r="M68" s="357">
        <v>90</v>
      </c>
      <c r="N68" s="357">
        <v>0.4</v>
      </c>
      <c r="O68" s="357">
        <v>2</v>
      </c>
      <c r="P68" s="357">
        <v>0</v>
      </c>
      <c r="Q68" s="357">
        <v>3.5</v>
      </c>
      <c r="R68" s="357">
        <v>20</v>
      </c>
      <c r="S68" s="357">
        <v>0.08</v>
      </c>
      <c r="T68" s="357">
        <v>0.04</v>
      </c>
      <c r="U68" s="357">
        <v>7</v>
      </c>
      <c r="V68" s="357">
        <v>1.5</v>
      </c>
      <c r="W68" s="358">
        <v>0.9</v>
      </c>
    </row>
    <row r="69" spans="2:23" x14ac:dyDescent="0.4">
      <c r="B69" s="355" t="s">
        <v>944</v>
      </c>
      <c r="C69" s="356"/>
      <c r="D69" s="357"/>
      <c r="E69" s="357">
        <v>729</v>
      </c>
      <c r="F69" s="357">
        <v>17.100000000000001</v>
      </c>
      <c r="G69" s="357">
        <v>17.600000000000001</v>
      </c>
      <c r="H69" s="357">
        <v>120.6</v>
      </c>
      <c r="I69" s="357">
        <v>704</v>
      </c>
      <c r="J69" s="357">
        <v>330</v>
      </c>
      <c r="K69" s="357">
        <v>37</v>
      </c>
      <c r="L69" s="357">
        <v>38</v>
      </c>
      <c r="M69" s="357">
        <v>157</v>
      </c>
      <c r="N69" s="357">
        <v>0.5</v>
      </c>
      <c r="O69" s="357">
        <v>50</v>
      </c>
      <c r="P69" s="357">
        <v>0.1</v>
      </c>
      <c r="Q69" s="357">
        <v>3.5</v>
      </c>
      <c r="R69" s="357">
        <v>21</v>
      </c>
      <c r="S69" s="357">
        <v>0.11</v>
      </c>
      <c r="T69" s="357">
        <v>0.05</v>
      </c>
      <c r="U69" s="357">
        <v>10</v>
      </c>
      <c r="V69" s="357">
        <v>2.8</v>
      </c>
      <c r="W69" s="358">
        <v>1.8</v>
      </c>
    </row>
    <row r="70" spans="2:23" x14ac:dyDescent="0.4">
      <c r="B70" s="359">
        <v>45298</v>
      </c>
      <c r="C70" s="356" t="s">
        <v>848</v>
      </c>
      <c r="D70" s="357" t="s">
        <v>915</v>
      </c>
      <c r="E70" s="357">
        <v>218</v>
      </c>
      <c r="F70" s="357">
        <v>3.3</v>
      </c>
      <c r="G70" s="357">
        <v>0.4</v>
      </c>
      <c r="H70" s="357">
        <v>48.2</v>
      </c>
      <c r="I70" s="357">
        <v>1</v>
      </c>
      <c r="J70" s="357">
        <v>38</v>
      </c>
      <c r="K70" s="357">
        <v>4</v>
      </c>
      <c r="L70" s="357">
        <v>9</v>
      </c>
      <c r="M70" s="357">
        <v>44</v>
      </c>
      <c r="N70" s="357">
        <v>0.1</v>
      </c>
      <c r="O70" s="357">
        <v>0</v>
      </c>
      <c r="P70" s="357">
        <v>0</v>
      </c>
      <c r="Q70" s="357">
        <v>0</v>
      </c>
      <c r="R70" s="357">
        <v>0</v>
      </c>
      <c r="S70" s="357">
        <v>0.03</v>
      </c>
      <c r="T70" s="357">
        <v>0.01</v>
      </c>
      <c r="U70" s="357">
        <v>0</v>
      </c>
      <c r="V70" s="357">
        <v>0.4</v>
      </c>
      <c r="W70" s="358">
        <v>0</v>
      </c>
    </row>
    <row r="71" spans="2:23" x14ac:dyDescent="0.4">
      <c r="B71" s="355" t="s">
        <v>941</v>
      </c>
      <c r="C71" s="356" t="s">
        <v>941</v>
      </c>
      <c r="D71" s="357" t="s">
        <v>59</v>
      </c>
      <c r="E71" s="357">
        <v>63</v>
      </c>
      <c r="F71" s="357">
        <v>1.4</v>
      </c>
      <c r="G71" s="357">
        <v>2.8</v>
      </c>
      <c r="H71" s="357">
        <v>7.5</v>
      </c>
      <c r="I71" s="357">
        <v>232</v>
      </c>
      <c r="J71" s="357">
        <v>164</v>
      </c>
      <c r="K71" s="357">
        <v>21</v>
      </c>
      <c r="L71" s="357">
        <v>11</v>
      </c>
      <c r="M71" s="357">
        <v>27</v>
      </c>
      <c r="N71" s="357">
        <v>0.3</v>
      </c>
      <c r="O71" s="357">
        <v>169</v>
      </c>
      <c r="P71" s="357">
        <v>0</v>
      </c>
      <c r="Q71" s="357">
        <v>0.3</v>
      </c>
      <c r="R71" s="357">
        <v>19</v>
      </c>
      <c r="S71" s="357">
        <v>0.05</v>
      </c>
      <c r="T71" s="357">
        <v>0.01</v>
      </c>
      <c r="U71" s="357">
        <v>11</v>
      </c>
      <c r="V71" s="357">
        <v>1.4</v>
      </c>
      <c r="W71" s="358">
        <v>0.5</v>
      </c>
    </row>
    <row r="72" spans="2:23" x14ac:dyDescent="0.4">
      <c r="B72" s="355" t="s">
        <v>941</v>
      </c>
      <c r="C72" s="356" t="s">
        <v>941</v>
      </c>
      <c r="D72" s="357" t="s">
        <v>61</v>
      </c>
      <c r="E72" s="357">
        <v>21</v>
      </c>
      <c r="F72" s="357">
        <v>1.4</v>
      </c>
      <c r="G72" s="357">
        <v>1.2</v>
      </c>
      <c r="H72" s="357">
        <v>1.3</v>
      </c>
      <c r="I72" s="357">
        <v>54</v>
      </c>
      <c r="J72" s="357">
        <v>35</v>
      </c>
      <c r="K72" s="357">
        <v>3</v>
      </c>
      <c r="L72" s="357">
        <v>1</v>
      </c>
      <c r="M72" s="357">
        <v>16</v>
      </c>
      <c r="N72" s="357">
        <v>0</v>
      </c>
      <c r="O72" s="357">
        <v>45</v>
      </c>
      <c r="P72" s="357">
        <v>0</v>
      </c>
      <c r="Q72" s="357">
        <v>0.1</v>
      </c>
      <c r="R72" s="357">
        <v>0</v>
      </c>
      <c r="S72" s="357">
        <v>0.05</v>
      </c>
      <c r="T72" s="357">
        <v>0.01</v>
      </c>
      <c r="U72" s="357">
        <v>0</v>
      </c>
      <c r="V72" s="357">
        <v>0.3</v>
      </c>
      <c r="W72" s="358">
        <v>0.1</v>
      </c>
    </row>
    <row r="73" spans="2:23" x14ac:dyDescent="0.4">
      <c r="B73" s="355" t="s">
        <v>941</v>
      </c>
      <c r="C73" s="356" t="s">
        <v>941</v>
      </c>
      <c r="D73" s="357" t="s">
        <v>62</v>
      </c>
      <c r="E73" s="357">
        <v>9</v>
      </c>
      <c r="F73" s="357">
        <v>0.3</v>
      </c>
      <c r="G73" s="357">
        <v>0.2</v>
      </c>
      <c r="H73" s="357">
        <v>1.7</v>
      </c>
      <c r="I73" s="357">
        <v>26</v>
      </c>
      <c r="J73" s="357">
        <v>44</v>
      </c>
      <c r="K73" s="357">
        <v>6</v>
      </c>
      <c r="L73" s="357">
        <v>2</v>
      </c>
      <c r="M73" s="357">
        <v>6</v>
      </c>
      <c r="N73" s="357">
        <v>0.1</v>
      </c>
      <c r="O73" s="357">
        <v>6</v>
      </c>
      <c r="P73" s="357">
        <v>0</v>
      </c>
      <c r="Q73" s="357">
        <v>0.2</v>
      </c>
      <c r="R73" s="357">
        <v>2</v>
      </c>
      <c r="S73" s="357">
        <v>0.01</v>
      </c>
      <c r="T73" s="357">
        <v>0.01</v>
      </c>
      <c r="U73" s="357">
        <v>1</v>
      </c>
      <c r="V73" s="357">
        <v>0.3</v>
      </c>
      <c r="W73" s="358">
        <v>0.1</v>
      </c>
    </row>
    <row r="74" spans="2:23" x14ac:dyDescent="0.4">
      <c r="B74" s="355" t="s">
        <v>941</v>
      </c>
      <c r="C74" s="356" t="s">
        <v>942</v>
      </c>
      <c r="D74" s="357"/>
      <c r="E74" s="357">
        <v>311</v>
      </c>
      <c r="F74" s="357">
        <v>6.4</v>
      </c>
      <c r="G74" s="357">
        <v>4.5999999999999996</v>
      </c>
      <c r="H74" s="357">
        <v>58.7</v>
      </c>
      <c r="I74" s="357">
        <v>313</v>
      </c>
      <c r="J74" s="357">
        <v>281</v>
      </c>
      <c r="K74" s="357">
        <v>34</v>
      </c>
      <c r="L74" s="357">
        <v>23</v>
      </c>
      <c r="M74" s="357">
        <v>93</v>
      </c>
      <c r="N74" s="357">
        <v>0.5</v>
      </c>
      <c r="O74" s="357">
        <v>220</v>
      </c>
      <c r="P74" s="357">
        <v>0</v>
      </c>
      <c r="Q74" s="357">
        <v>0.6</v>
      </c>
      <c r="R74" s="357">
        <v>21</v>
      </c>
      <c r="S74" s="357">
        <v>0.14000000000000001</v>
      </c>
      <c r="T74" s="357">
        <v>0.04</v>
      </c>
      <c r="U74" s="357">
        <v>12</v>
      </c>
      <c r="V74" s="357">
        <v>2.4</v>
      </c>
      <c r="W74" s="358">
        <v>0.7</v>
      </c>
    </row>
    <row r="75" spans="2:23" x14ac:dyDescent="0.4">
      <c r="B75" s="355" t="s">
        <v>941</v>
      </c>
      <c r="C75" s="356" t="s">
        <v>858</v>
      </c>
      <c r="D75" s="357" t="s">
        <v>915</v>
      </c>
      <c r="E75" s="357">
        <v>218</v>
      </c>
      <c r="F75" s="357">
        <v>3.3</v>
      </c>
      <c r="G75" s="357">
        <v>0.4</v>
      </c>
      <c r="H75" s="357">
        <v>48.2</v>
      </c>
      <c r="I75" s="357">
        <v>1</v>
      </c>
      <c r="J75" s="357">
        <v>38</v>
      </c>
      <c r="K75" s="357">
        <v>4</v>
      </c>
      <c r="L75" s="357">
        <v>9</v>
      </c>
      <c r="M75" s="357">
        <v>44</v>
      </c>
      <c r="N75" s="357">
        <v>0.1</v>
      </c>
      <c r="O75" s="357">
        <v>0</v>
      </c>
      <c r="P75" s="357">
        <v>0</v>
      </c>
      <c r="Q75" s="357">
        <v>0</v>
      </c>
      <c r="R75" s="357">
        <v>0</v>
      </c>
      <c r="S75" s="357">
        <v>0.03</v>
      </c>
      <c r="T75" s="357">
        <v>0.01</v>
      </c>
      <c r="U75" s="357">
        <v>0</v>
      </c>
      <c r="V75" s="357">
        <v>0.4</v>
      </c>
      <c r="W75" s="358">
        <v>0</v>
      </c>
    </row>
    <row r="76" spans="2:23" x14ac:dyDescent="0.4">
      <c r="B76" s="355" t="s">
        <v>941</v>
      </c>
      <c r="C76" s="356" t="s">
        <v>941</v>
      </c>
      <c r="D76" s="357" t="s">
        <v>947</v>
      </c>
      <c r="E76" s="357">
        <v>89</v>
      </c>
      <c r="F76" s="357">
        <v>9.5</v>
      </c>
      <c r="G76" s="357">
        <v>4.5</v>
      </c>
      <c r="H76" s="357">
        <v>1.5</v>
      </c>
      <c r="I76" s="357">
        <v>119</v>
      </c>
      <c r="J76" s="357">
        <v>237</v>
      </c>
      <c r="K76" s="357">
        <v>7</v>
      </c>
      <c r="L76" s="357">
        <v>16</v>
      </c>
      <c r="M76" s="357">
        <v>105</v>
      </c>
      <c r="N76" s="357">
        <v>0.4</v>
      </c>
      <c r="O76" s="357">
        <v>6</v>
      </c>
      <c r="P76" s="357">
        <v>3.2</v>
      </c>
      <c r="Q76" s="357">
        <v>0.1</v>
      </c>
      <c r="R76" s="357">
        <v>0</v>
      </c>
      <c r="S76" s="357">
        <v>0.04</v>
      </c>
      <c r="T76" s="357">
        <v>0.16</v>
      </c>
      <c r="U76" s="357">
        <v>0</v>
      </c>
      <c r="V76" s="357">
        <v>0</v>
      </c>
      <c r="W76" s="358">
        <v>0.3</v>
      </c>
    </row>
    <row r="77" spans="2:23" x14ac:dyDescent="0.4">
      <c r="B77" s="355" t="s">
        <v>941</v>
      </c>
      <c r="C77" s="356" t="s">
        <v>941</v>
      </c>
      <c r="D77" s="357" t="s">
        <v>65</v>
      </c>
      <c r="E77" s="357">
        <v>54</v>
      </c>
      <c r="F77" s="357">
        <v>3.5</v>
      </c>
      <c r="G77" s="357">
        <v>3.1</v>
      </c>
      <c r="H77" s="357">
        <v>2.9</v>
      </c>
      <c r="I77" s="357">
        <v>160</v>
      </c>
      <c r="J77" s="357">
        <v>75</v>
      </c>
      <c r="K77" s="357">
        <v>19</v>
      </c>
      <c r="L77" s="357">
        <v>12</v>
      </c>
      <c r="M77" s="357">
        <v>39</v>
      </c>
      <c r="N77" s="357">
        <v>0.3</v>
      </c>
      <c r="O77" s="357">
        <v>1</v>
      </c>
      <c r="P77" s="357">
        <v>0</v>
      </c>
      <c r="Q77" s="357">
        <v>0.2</v>
      </c>
      <c r="R77" s="357">
        <v>2</v>
      </c>
      <c r="S77" s="357">
        <v>0.02</v>
      </c>
      <c r="T77" s="357">
        <v>0.01</v>
      </c>
      <c r="U77" s="357">
        <v>6</v>
      </c>
      <c r="V77" s="357">
        <v>1.2</v>
      </c>
      <c r="W77" s="358">
        <v>0.4</v>
      </c>
    </row>
    <row r="78" spans="2:23" x14ac:dyDescent="0.4">
      <c r="B78" s="355" t="s">
        <v>941</v>
      </c>
      <c r="C78" s="356" t="s">
        <v>941</v>
      </c>
      <c r="D78" s="357" t="s">
        <v>67</v>
      </c>
      <c r="E78" s="357">
        <v>8</v>
      </c>
      <c r="F78" s="357">
        <v>0.4</v>
      </c>
      <c r="G78" s="357">
        <v>0.4</v>
      </c>
      <c r="H78" s="357">
        <v>0.9</v>
      </c>
      <c r="I78" s="357">
        <v>3</v>
      </c>
      <c r="J78" s="357">
        <v>28</v>
      </c>
      <c r="K78" s="357">
        <v>10</v>
      </c>
      <c r="L78" s="357">
        <v>2</v>
      </c>
      <c r="M78" s="357">
        <v>8</v>
      </c>
      <c r="N78" s="357">
        <v>0</v>
      </c>
      <c r="O78" s="357">
        <v>48</v>
      </c>
      <c r="P78" s="357">
        <v>0</v>
      </c>
      <c r="Q78" s="357">
        <v>0</v>
      </c>
      <c r="R78" s="357">
        <v>6</v>
      </c>
      <c r="S78" s="357">
        <v>0</v>
      </c>
      <c r="T78" s="357">
        <v>0.01</v>
      </c>
      <c r="U78" s="357">
        <v>3</v>
      </c>
      <c r="V78" s="357">
        <v>0.2</v>
      </c>
      <c r="W78" s="358">
        <v>0</v>
      </c>
    </row>
    <row r="79" spans="2:23" x14ac:dyDescent="0.4">
      <c r="B79" s="355" t="s">
        <v>941</v>
      </c>
      <c r="C79" s="356" t="s">
        <v>942</v>
      </c>
      <c r="D79" s="357"/>
      <c r="E79" s="357">
        <v>369</v>
      </c>
      <c r="F79" s="357">
        <v>16.7</v>
      </c>
      <c r="G79" s="357">
        <v>8.4</v>
      </c>
      <c r="H79" s="357">
        <v>53.5</v>
      </c>
      <c r="I79" s="357">
        <v>283</v>
      </c>
      <c r="J79" s="357">
        <v>378</v>
      </c>
      <c r="K79" s="357">
        <v>40</v>
      </c>
      <c r="L79" s="357">
        <v>39</v>
      </c>
      <c r="M79" s="357">
        <v>196</v>
      </c>
      <c r="N79" s="357">
        <v>0.8</v>
      </c>
      <c r="O79" s="357">
        <v>55</v>
      </c>
      <c r="P79" s="357">
        <v>3.2</v>
      </c>
      <c r="Q79" s="357">
        <v>0.3</v>
      </c>
      <c r="R79" s="357">
        <v>8</v>
      </c>
      <c r="S79" s="357">
        <v>0.09</v>
      </c>
      <c r="T79" s="357">
        <v>0.19</v>
      </c>
      <c r="U79" s="357">
        <v>9</v>
      </c>
      <c r="V79" s="357">
        <v>1.8</v>
      </c>
      <c r="W79" s="358">
        <v>0.7</v>
      </c>
    </row>
    <row r="80" spans="2:23" x14ac:dyDescent="0.4">
      <c r="B80" s="355" t="s">
        <v>944</v>
      </c>
      <c r="C80" s="356"/>
      <c r="D80" s="357"/>
      <c r="E80" s="357">
        <v>680</v>
      </c>
      <c r="F80" s="357">
        <v>23.1</v>
      </c>
      <c r="G80" s="357">
        <v>13</v>
      </c>
      <c r="H80" s="357">
        <v>112.2</v>
      </c>
      <c r="I80" s="357">
        <v>596</v>
      </c>
      <c r="J80" s="357">
        <v>659</v>
      </c>
      <c r="K80" s="357">
        <v>74</v>
      </c>
      <c r="L80" s="357">
        <v>62</v>
      </c>
      <c r="M80" s="357">
        <v>289</v>
      </c>
      <c r="N80" s="357">
        <v>1.3</v>
      </c>
      <c r="O80" s="357">
        <v>275</v>
      </c>
      <c r="P80" s="357">
        <v>3.2</v>
      </c>
      <c r="Q80" s="357">
        <v>0.9</v>
      </c>
      <c r="R80" s="357">
        <v>29</v>
      </c>
      <c r="S80" s="357">
        <v>0.23</v>
      </c>
      <c r="T80" s="357">
        <v>0.23</v>
      </c>
      <c r="U80" s="357">
        <v>21</v>
      </c>
      <c r="V80" s="357">
        <v>4.2</v>
      </c>
      <c r="W80" s="358">
        <v>1.4</v>
      </c>
    </row>
    <row r="81" spans="2:23" x14ac:dyDescent="0.4">
      <c r="B81" s="359">
        <v>45299</v>
      </c>
      <c r="C81" s="356" t="s">
        <v>848</v>
      </c>
      <c r="D81" s="357" t="s">
        <v>915</v>
      </c>
      <c r="E81" s="357">
        <v>218</v>
      </c>
      <c r="F81" s="357">
        <v>3.3</v>
      </c>
      <c r="G81" s="357">
        <v>0.4</v>
      </c>
      <c r="H81" s="357">
        <v>48.2</v>
      </c>
      <c r="I81" s="357">
        <v>1</v>
      </c>
      <c r="J81" s="357">
        <v>38</v>
      </c>
      <c r="K81" s="357">
        <v>4</v>
      </c>
      <c r="L81" s="357">
        <v>9</v>
      </c>
      <c r="M81" s="357">
        <v>44</v>
      </c>
      <c r="N81" s="357">
        <v>0.1</v>
      </c>
      <c r="O81" s="357">
        <v>0</v>
      </c>
      <c r="P81" s="357">
        <v>0</v>
      </c>
      <c r="Q81" s="357">
        <v>0</v>
      </c>
      <c r="R81" s="357">
        <v>0</v>
      </c>
      <c r="S81" s="357">
        <v>0.03</v>
      </c>
      <c r="T81" s="357">
        <v>0.01</v>
      </c>
      <c r="U81" s="357">
        <v>0</v>
      </c>
      <c r="V81" s="357">
        <v>0.4</v>
      </c>
      <c r="W81" s="358">
        <v>0</v>
      </c>
    </row>
    <row r="82" spans="2:23" x14ac:dyDescent="0.4">
      <c r="B82" s="355" t="s">
        <v>941</v>
      </c>
      <c r="C82" s="356" t="s">
        <v>941</v>
      </c>
      <c r="D82" s="357" t="s">
        <v>68</v>
      </c>
      <c r="E82" s="357">
        <v>61</v>
      </c>
      <c r="F82" s="357">
        <v>3.4</v>
      </c>
      <c r="G82" s="357">
        <v>3.3</v>
      </c>
      <c r="H82" s="357">
        <v>4.7</v>
      </c>
      <c r="I82" s="357">
        <v>222</v>
      </c>
      <c r="J82" s="357">
        <v>76</v>
      </c>
      <c r="K82" s="357">
        <v>7</v>
      </c>
      <c r="L82" s="357">
        <v>5</v>
      </c>
      <c r="M82" s="357">
        <v>14</v>
      </c>
      <c r="N82" s="357">
        <v>0.1</v>
      </c>
      <c r="O82" s="357">
        <v>90</v>
      </c>
      <c r="P82" s="357">
        <v>0</v>
      </c>
      <c r="Q82" s="357">
        <v>0.1</v>
      </c>
      <c r="R82" s="357">
        <v>0</v>
      </c>
      <c r="S82" s="357">
        <v>0.3</v>
      </c>
      <c r="T82" s="357">
        <v>0</v>
      </c>
      <c r="U82" s="357">
        <v>2</v>
      </c>
      <c r="V82" s="357">
        <v>0.5</v>
      </c>
      <c r="W82" s="358">
        <v>0.5</v>
      </c>
    </row>
    <row r="83" spans="2:23" x14ac:dyDescent="0.4">
      <c r="B83" s="355" t="s">
        <v>941</v>
      </c>
      <c r="C83" s="356" t="s">
        <v>941</v>
      </c>
      <c r="D83" s="357" t="s">
        <v>70</v>
      </c>
      <c r="E83" s="357">
        <v>38</v>
      </c>
      <c r="F83" s="357">
        <v>2.7</v>
      </c>
      <c r="G83" s="357">
        <v>1.7</v>
      </c>
      <c r="H83" s="357">
        <v>3.7</v>
      </c>
      <c r="I83" s="357">
        <v>200</v>
      </c>
      <c r="J83" s="357">
        <v>178</v>
      </c>
      <c r="K83" s="357">
        <v>23</v>
      </c>
      <c r="L83" s="357">
        <v>16</v>
      </c>
      <c r="M83" s="357">
        <v>17</v>
      </c>
      <c r="N83" s="357">
        <v>0.2</v>
      </c>
      <c r="O83" s="357">
        <v>86</v>
      </c>
      <c r="P83" s="357">
        <v>0</v>
      </c>
      <c r="Q83" s="357">
        <v>0.2</v>
      </c>
      <c r="R83" s="357">
        <v>15</v>
      </c>
      <c r="S83" s="357">
        <v>0.01</v>
      </c>
      <c r="T83" s="357">
        <v>0.03</v>
      </c>
      <c r="U83" s="357">
        <v>0</v>
      </c>
      <c r="V83" s="357">
        <v>1.2</v>
      </c>
      <c r="W83" s="358">
        <v>0.5</v>
      </c>
    </row>
    <row r="84" spans="2:23" x14ac:dyDescent="0.4">
      <c r="B84" s="355" t="s">
        <v>941</v>
      </c>
      <c r="C84" s="356" t="s">
        <v>941</v>
      </c>
      <c r="D84" s="357" t="s">
        <v>71</v>
      </c>
      <c r="E84" s="357">
        <v>9</v>
      </c>
      <c r="F84" s="357">
        <v>0.6</v>
      </c>
      <c r="G84" s="357">
        <v>0.4</v>
      </c>
      <c r="H84" s="357">
        <v>0.9</v>
      </c>
      <c r="I84" s="357">
        <v>59</v>
      </c>
      <c r="J84" s="357">
        <v>61</v>
      </c>
      <c r="K84" s="357">
        <v>19</v>
      </c>
      <c r="L84" s="357">
        <v>4</v>
      </c>
      <c r="M84" s="357">
        <v>9</v>
      </c>
      <c r="N84" s="357">
        <v>0.2</v>
      </c>
      <c r="O84" s="357">
        <v>91</v>
      </c>
      <c r="P84" s="357">
        <v>0</v>
      </c>
      <c r="Q84" s="357">
        <v>0.2</v>
      </c>
      <c r="R84" s="357">
        <v>30</v>
      </c>
      <c r="S84" s="357">
        <v>0.01</v>
      </c>
      <c r="T84" s="357">
        <v>0.02</v>
      </c>
      <c r="U84" s="357">
        <v>2</v>
      </c>
      <c r="V84" s="357">
        <v>0.4</v>
      </c>
      <c r="W84" s="358">
        <v>0.1</v>
      </c>
    </row>
    <row r="85" spans="2:23" x14ac:dyDescent="0.4">
      <c r="B85" s="355" t="s">
        <v>941</v>
      </c>
      <c r="C85" s="356" t="s">
        <v>942</v>
      </c>
      <c r="D85" s="357"/>
      <c r="E85" s="357">
        <v>326</v>
      </c>
      <c r="F85" s="357">
        <v>10</v>
      </c>
      <c r="G85" s="357">
        <v>5.8</v>
      </c>
      <c r="H85" s="357">
        <v>57.5</v>
      </c>
      <c r="I85" s="357">
        <v>482</v>
      </c>
      <c r="J85" s="357">
        <v>353</v>
      </c>
      <c r="K85" s="357">
        <v>53</v>
      </c>
      <c r="L85" s="357">
        <v>34</v>
      </c>
      <c r="M85" s="357">
        <v>84</v>
      </c>
      <c r="N85" s="357">
        <v>0.6</v>
      </c>
      <c r="O85" s="357">
        <v>267</v>
      </c>
      <c r="P85" s="357">
        <v>0</v>
      </c>
      <c r="Q85" s="357">
        <v>0.5</v>
      </c>
      <c r="R85" s="357">
        <v>45</v>
      </c>
      <c r="S85" s="357">
        <v>0.35</v>
      </c>
      <c r="T85" s="357">
        <v>0.06</v>
      </c>
      <c r="U85" s="357">
        <v>4</v>
      </c>
      <c r="V85" s="357">
        <v>2.5</v>
      </c>
      <c r="W85" s="358">
        <v>1.1000000000000001</v>
      </c>
    </row>
    <row r="86" spans="2:23" x14ac:dyDescent="0.4">
      <c r="B86" s="355" t="s">
        <v>941</v>
      </c>
      <c r="C86" s="356" t="s">
        <v>858</v>
      </c>
      <c r="D86" s="357" t="s">
        <v>915</v>
      </c>
      <c r="E86" s="357">
        <v>218</v>
      </c>
      <c r="F86" s="357">
        <v>3.3</v>
      </c>
      <c r="G86" s="357">
        <v>0.4</v>
      </c>
      <c r="H86" s="357">
        <v>48.2</v>
      </c>
      <c r="I86" s="357">
        <v>1</v>
      </c>
      <c r="J86" s="357">
        <v>38</v>
      </c>
      <c r="K86" s="357">
        <v>4</v>
      </c>
      <c r="L86" s="357">
        <v>9</v>
      </c>
      <c r="M86" s="357">
        <v>44</v>
      </c>
      <c r="N86" s="357">
        <v>0.1</v>
      </c>
      <c r="O86" s="357">
        <v>0</v>
      </c>
      <c r="P86" s="357">
        <v>0</v>
      </c>
      <c r="Q86" s="357">
        <v>0</v>
      </c>
      <c r="R86" s="357">
        <v>0</v>
      </c>
      <c r="S86" s="357">
        <v>0.03</v>
      </c>
      <c r="T86" s="357">
        <v>0.01</v>
      </c>
      <c r="U86" s="357">
        <v>0</v>
      </c>
      <c r="V86" s="357">
        <v>0.4</v>
      </c>
      <c r="W86" s="358">
        <v>0</v>
      </c>
    </row>
    <row r="87" spans="2:23" x14ac:dyDescent="0.4">
      <c r="B87" s="355" t="s">
        <v>941</v>
      </c>
      <c r="C87" s="356" t="s">
        <v>941</v>
      </c>
      <c r="D87" s="357" t="s">
        <v>72</v>
      </c>
      <c r="E87" s="357">
        <v>77</v>
      </c>
      <c r="F87" s="357">
        <v>2.5</v>
      </c>
      <c r="G87" s="357">
        <v>4.7</v>
      </c>
      <c r="H87" s="357">
        <v>6</v>
      </c>
      <c r="I87" s="357">
        <v>168</v>
      </c>
      <c r="J87" s="357">
        <v>75</v>
      </c>
      <c r="K87" s="357">
        <v>6</v>
      </c>
      <c r="L87" s="357">
        <v>5</v>
      </c>
      <c r="M87" s="357">
        <v>28</v>
      </c>
      <c r="N87" s="357">
        <v>0.2</v>
      </c>
      <c r="O87" s="357">
        <v>4</v>
      </c>
      <c r="P87" s="357">
        <v>0.1</v>
      </c>
      <c r="Q87" s="357">
        <v>0.1</v>
      </c>
      <c r="R87" s="357">
        <v>2</v>
      </c>
      <c r="S87" s="357">
        <v>0.02</v>
      </c>
      <c r="T87" s="357">
        <v>0.02</v>
      </c>
      <c r="U87" s="357">
        <v>2</v>
      </c>
      <c r="V87" s="357">
        <v>0.5</v>
      </c>
      <c r="W87" s="358">
        <v>0.4</v>
      </c>
    </row>
    <row r="88" spans="2:23" x14ac:dyDescent="0.4">
      <c r="B88" s="355" t="s">
        <v>941</v>
      </c>
      <c r="C88" s="356" t="s">
        <v>941</v>
      </c>
      <c r="D88" s="357" t="s">
        <v>73</v>
      </c>
      <c r="E88" s="357">
        <v>6</v>
      </c>
      <c r="F88" s="357">
        <v>0.3</v>
      </c>
      <c r="G88" s="357">
        <v>0</v>
      </c>
      <c r="H88" s="357">
        <v>1.1000000000000001</v>
      </c>
      <c r="I88" s="357">
        <v>113</v>
      </c>
      <c r="J88" s="357">
        <v>95</v>
      </c>
      <c r="K88" s="357">
        <v>33</v>
      </c>
      <c r="L88" s="357">
        <v>3</v>
      </c>
      <c r="M88" s="357">
        <v>11</v>
      </c>
      <c r="N88" s="357">
        <v>0.5</v>
      </c>
      <c r="O88" s="357">
        <v>114</v>
      </c>
      <c r="P88" s="357">
        <v>0</v>
      </c>
      <c r="Q88" s="357">
        <v>0.1</v>
      </c>
      <c r="R88" s="357">
        <v>34</v>
      </c>
      <c r="S88" s="357">
        <v>0.01</v>
      </c>
      <c r="T88" s="357">
        <v>0.02</v>
      </c>
      <c r="U88" s="357">
        <v>6</v>
      </c>
      <c r="V88" s="357">
        <v>0.5</v>
      </c>
      <c r="W88" s="358">
        <v>0.3</v>
      </c>
    </row>
    <row r="89" spans="2:23" x14ac:dyDescent="0.4">
      <c r="B89" s="355" t="s">
        <v>941</v>
      </c>
      <c r="C89" s="356" t="s">
        <v>941</v>
      </c>
      <c r="D89" s="357" t="s">
        <v>74</v>
      </c>
      <c r="E89" s="357">
        <v>4</v>
      </c>
      <c r="F89" s="357">
        <v>0.1</v>
      </c>
      <c r="G89" s="357">
        <v>0</v>
      </c>
      <c r="H89" s="357">
        <v>0.8</v>
      </c>
      <c r="I89" s="357">
        <v>236</v>
      </c>
      <c r="J89" s="357">
        <v>33</v>
      </c>
      <c r="K89" s="357">
        <v>2</v>
      </c>
      <c r="L89" s="357">
        <v>3</v>
      </c>
      <c r="M89" s="357">
        <v>3</v>
      </c>
      <c r="N89" s="357">
        <v>0.1</v>
      </c>
      <c r="O89" s="357">
        <v>0</v>
      </c>
      <c r="P89" s="357">
        <v>0</v>
      </c>
      <c r="Q89" s="357">
        <v>0</v>
      </c>
      <c r="R89" s="357">
        <v>0</v>
      </c>
      <c r="S89" s="357">
        <v>0</v>
      </c>
      <c r="T89" s="357">
        <v>0</v>
      </c>
      <c r="U89" s="357">
        <v>0</v>
      </c>
      <c r="V89" s="357">
        <v>0</v>
      </c>
      <c r="W89" s="358">
        <v>0.6</v>
      </c>
    </row>
    <row r="90" spans="2:23" x14ac:dyDescent="0.4">
      <c r="B90" s="355" t="s">
        <v>941</v>
      </c>
      <c r="C90" s="356" t="s">
        <v>942</v>
      </c>
      <c r="D90" s="357"/>
      <c r="E90" s="357">
        <v>305</v>
      </c>
      <c r="F90" s="357">
        <v>6.2</v>
      </c>
      <c r="G90" s="357">
        <v>5.0999999999999996</v>
      </c>
      <c r="H90" s="357">
        <v>56.1</v>
      </c>
      <c r="I90" s="357">
        <v>518</v>
      </c>
      <c r="J90" s="357">
        <v>241</v>
      </c>
      <c r="K90" s="357">
        <v>45</v>
      </c>
      <c r="L90" s="357">
        <v>20</v>
      </c>
      <c r="M90" s="357">
        <v>86</v>
      </c>
      <c r="N90" s="357">
        <v>0.9</v>
      </c>
      <c r="O90" s="357">
        <v>118</v>
      </c>
      <c r="P90" s="357">
        <v>0.1</v>
      </c>
      <c r="Q90" s="357">
        <v>0.2</v>
      </c>
      <c r="R90" s="357">
        <v>36</v>
      </c>
      <c r="S90" s="357">
        <v>0.06</v>
      </c>
      <c r="T90" s="357">
        <v>0.05</v>
      </c>
      <c r="U90" s="357">
        <v>8</v>
      </c>
      <c r="V90" s="357">
        <v>1.4</v>
      </c>
      <c r="W90" s="358">
        <v>1.3</v>
      </c>
    </row>
    <row r="91" spans="2:23" x14ac:dyDescent="0.4">
      <c r="B91" s="355" t="s">
        <v>944</v>
      </c>
      <c r="C91" s="356"/>
      <c r="D91" s="357"/>
      <c r="E91" s="357">
        <v>631</v>
      </c>
      <c r="F91" s="357">
        <v>16.2</v>
      </c>
      <c r="G91" s="357">
        <v>10.9</v>
      </c>
      <c r="H91" s="357">
        <v>113.6</v>
      </c>
      <c r="I91" s="357">
        <v>1000</v>
      </c>
      <c r="J91" s="357">
        <v>594</v>
      </c>
      <c r="K91" s="357">
        <v>98</v>
      </c>
      <c r="L91" s="357">
        <v>54</v>
      </c>
      <c r="M91" s="357">
        <v>170</v>
      </c>
      <c r="N91" s="357">
        <v>1.5</v>
      </c>
      <c r="O91" s="357">
        <v>385</v>
      </c>
      <c r="P91" s="357">
        <v>0.1</v>
      </c>
      <c r="Q91" s="357">
        <v>0.7</v>
      </c>
      <c r="R91" s="357">
        <v>81</v>
      </c>
      <c r="S91" s="357">
        <v>0.41</v>
      </c>
      <c r="T91" s="357">
        <v>0.11</v>
      </c>
      <c r="U91" s="357">
        <v>12</v>
      </c>
      <c r="V91" s="357">
        <v>3.9</v>
      </c>
      <c r="W91" s="358">
        <v>2.4</v>
      </c>
    </row>
    <row r="92" spans="2:23" x14ac:dyDescent="0.4">
      <c r="B92" s="359">
        <v>45300</v>
      </c>
      <c r="C92" s="356" t="s">
        <v>848</v>
      </c>
      <c r="D92" s="357" t="s">
        <v>915</v>
      </c>
      <c r="E92" s="357">
        <v>218</v>
      </c>
      <c r="F92" s="357">
        <v>3.3</v>
      </c>
      <c r="G92" s="357">
        <v>0.4</v>
      </c>
      <c r="H92" s="357">
        <v>48.2</v>
      </c>
      <c r="I92" s="357">
        <v>1</v>
      </c>
      <c r="J92" s="357">
        <v>38</v>
      </c>
      <c r="K92" s="357">
        <v>4</v>
      </c>
      <c r="L92" s="357">
        <v>9</v>
      </c>
      <c r="M92" s="357">
        <v>44</v>
      </c>
      <c r="N92" s="357">
        <v>0.1</v>
      </c>
      <c r="O92" s="357">
        <v>0</v>
      </c>
      <c r="P92" s="357">
        <v>0</v>
      </c>
      <c r="Q92" s="357">
        <v>0</v>
      </c>
      <c r="R92" s="357">
        <v>0</v>
      </c>
      <c r="S92" s="357">
        <v>0.03</v>
      </c>
      <c r="T92" s="357">
        <v>0.01</v>
      </c>
      <c r="U92" s="357">
        <v>0</v>
      </c>
      <c r="V92" s="357">
        <v>0.4</v>
      </c>
      <c r="W92" s="358">
        <v>0</v>
      </c>
    </row>
    <row r="93" spans="2:23" x14ac:dyDescent="0.4">
      <c r="B93" s="355" t="s">
        <v>941</v>
      </c>
      <c r="C93" s="356" t="s">
        <v>941</v>
      </c>
      <c r="D93" s="357" t="s">
        <v>75</v>
      </c>
      <c r="E93" s="357">
        <v>52</v>
      </c>
      <c r="F93" s="357">
        <v>3.4</v>
      </c>
      <c r="G93" s="357">
        <v>2.5</v>
      </c>
      <c r="H93" s="357">
        <v>4.4000000000000004</v>
      </c>
      <c r="I93" s="357">
        <v>251</v>
      </c>
      <c r="J93" s="357">
        <v>92</v>
      </c>
      <c r="K93" s="357">
        <v>6</v>
      </c>
      <c r="L93" s="357">
        <v>6</v>
      </c>
      <c r="M93" s="357">
        <v>37</v>
      </c>
      <c r="N93" s="357">
        <v>0.1</v>
      </c>
      <c r="O93" s="357">
        <v>4</v>
      </c>
      <c r="P93" s="357">
        <v>0</v>
      </c>
      <c r="Q93" s="357">
        <v>0.1</v>
      </c>
      <c r="R93" s="357">
        <v>1</v>
      </c>
      <c r="S93" s="357">
        <v>0.12</v>
      </c>
      <c r="T93" s="357">
        <v>0.04</v>
      </c>
      <c r="U93" s="357">
        <v>6</v>
      </c>
      <c r="V93" s="357">
        <v>0.4</v>
      </c>
      <c r="W93" s="358">
        <v>0.7</v>
      </c>
    </row>
    <row r="94" spans="2:23" x14ac:dyDescent="0.4">
      <c r="B94" s="355" t="s">
        <v>941</v>
      </c>
      <c r="C94" s="356" t="s">
        <v>941</v>
      </c>
      <c r="D94" s="357" t="s">
        <v>77</v>
      </c>
      <c r="E94" s="357">
        <v>18</v>
      </c>
      <c r="F94" s="357">
        <v>0.3</v>
      </c>
      <c r="G94" s="357">
        <v>1</v>
      </c>
      <c r="H94" s="357">
        <v>2</v>
      </c>
      <c r="I94" s="357">
        <v>59</v>
      </c>
      <c r="J94" s="357">
        <v>47</v>
      </c>
      <c r="K94" s="357">
        <v>5</v>
      </c>
      <c r="L94" s="357">
        <v>4</v>
      </c>
      <c r="M94" s="357">
        <v>6</v>
      </c>
      <c r="N94" s="357">
        <v>0.1</v>
      </c>
      <c r="O94" s="357">
        <v>0</v>
      </c>
      <c r="P94" s="357">
        <v>0</v>
      </c>
      <c r="Q94" s="357">
        <v>2.1</v>
      </c>
      <c r="R94" s="357">
        <v>4</v>
      </c>
      <c r="S94" s="357">
        <v>0.01</v>
      </c>
      <c r="T94" s="357">
        <v>0.01</v>
      </c>
      <c r="U94" s="357">
        <v>1</v>
      </c>
      <c r="V94" s="357">
        <v>0.5</v>
      </c>
      <c r="W94" s="358">
        <v>0.1</v>
      </c>
    </row>
    <row r="95" spans="2:23" x14ac:dyDescent="0.4">
      <c r="B95" s="355" t="s">
        <v>941</v>
      </c>
      <c r="C95" s="356" t="s">
        <v>941</v>
      </c>
      <c r="D95" s="357" t="s">
        <v>78</v>
      </c>
      <c r="E95" s="357">
        <v>3</v>
      </c>
      <c r="F95" s="357">
        <v>0.2</v>
      </c>
      <c r="G95" s="357">
        <v>0</v>
      </c>
      <c r="H95" s="357">
        <v>0.5</v>
      </c>
      <c r="I95" s="357">
        <v>47</v>
      </c>
      <c r="J95" s="357">
        <v>38</v>
      </c>
      <c r="K95" s="357">
        <v>12</v>
      </c>
      <c r="L95" s="357">
        <v>2</v>
      </c>
      <c r="M95" s="357">
        <v>6</v>
      </c>
      <c r="N95" s="357">
        <v>0.1</v>
      </c>
      <c r="O95" s="357">
        <v>40</v>
      </c>
      <c r="P95" s="357">
        <v>0</v>
      </c>
      <c r="Q95" s="357">
        <v>0.1</v>
      </c>
      <c r="R95" s="357">
        <v>10</v>
      </c>
      <c r="S95" s="357">
        <v>0</v>
      </c>
      <c r="T95" s="357">
        <v>0.01</v>
      </c>
      <c r="U95" s="357">
        <v>3</v>
      </c>
      <c r="V95" s="357">
        <v>0.2</v>
      </c>
      <c r="W95" s="358">
        <v>0.1</v>
      </c>
    </row>
    <row r="96" spans="2:23" x14ac:dyDescent="0.4">
      <c r="B96" s="355" t="s">
        <v>941</v>
      </c>
      <c r="C96" s="356" t="s">
        <v>942</v>
      </c>
      <c r="D96" s="357"/>
      <c r="E96" s="357">
        <v>291</v>
      </c>
      <c r="F96" s="357">
        <v>7.2</v>
      </c>
      <c r="G96" s="357">
        <v>3.9</v>
      </c>
      <c r="H96" s="357">
        <v>55.1</v>
      </c>
      <c r="I96" s="357">
        <v>358</v>
      </c>
      <c r="J96" s="357">
        <v>215</v>
      </c>
      <c r="K96" s="357">
        <v>27</v>
      </c>
      <c r="L96" s="357">
        <v>21</v>
      </c>
      <c r="M96" s="357">
        <v>93</v>
      </c>
      <c r="N96" s="357">
        <v>0.4</v>
      </c>
      <c r="O96" s="357">
        <v>44</v>
      </c>
      <c r="P96" s="357">
        <v>0</v>
      </c>
      <c r="Q96" s="357">
        <v>2.2999999999999998</v>
      </c>
      <c r="R96" s="357">
        <v>15</v>
      </c>
      <c r="S96" s="357">
        <v>0.16</v>
      </c>
      <c r="T96" s="357">
        <v>7.0000000000000007E-2</v>
      </c>
      <c r="U96" s="357">
        <v>10</v>
      </c>
      <c r="V96" s="357">
        <v>1.5</v>
      </c>
      <c r="W96" s="358">
        <v>0.9</v>
      </c>
    </row>
    <row r="97" spans="2:23" x14ac:dyDescent="0.4">
      <c r="B97" s="355" t="s">
        <v>941</v>
      </c>
      <c r="C97" s="356" t="s">
        <v>858</v>
      </c>
      <c r="D97" s="357" t="s">
        <v>915</v>
      </c>
      <c r="E97" s="357">
        <v>218</v>
      </c>
      <c r="F97" s="357">
        <v>3.3</v>
      </c>
      <c r="G97" s="357">
        <v>0.4</v>
      </c>
      <c r="H97" s="357">
        <v>48.2</v>
      </c>
      <c r="I97" s="357">
        <v>1</v>
      </c>
      <c r="J97" s="357">
        <v>38</v>
      </c>
      <c r="K97" s="357">
        <v>4</v>
      </c>
      <c r="L97" s="357">
        <v>9</v>
      </c>
      <c r="M97" s="357">
        <v>44</v>
      </c>
      <c r="N97" s="357">
        <v>0.1</v>
      </c>
      <c r="O97" s="357">
        <v>0</v>
      </c>
      <c r="P97" s="357">
        <v>0</v>
      </c>
      <c r="Q97" s="357">
        <v>0</v>
      </c>
      <c r="R97" s="357">
        <v>0</v>
      </c>
      <c r="S97" s="357">
        <v>0.03</v>
      </c>
      <c r="T97" s="357">
        <v>0.01</v>
      </c>
      <c r="U97" s="357">
        <v>0</v>
      </c>
      <c r="V97" s="357">
        <v>0.4</v>
      </c>
      <c r="W97" s="358">
        <v>0</v>
      </c>
    </row>
    <row r="98" spans="2:23" x14ac:dyDescent="0.4">
      <c r="B98" s="355" t="s">
        <v>941</v>
      </c>
      <c r="C98" s="356" t="s">
        <v>941</v>
      </c>
      <c r="D98" s="357" t="s">
        <v>79</v>
      </c>
      <c r="E98" s="357">
        <v>72</v>
      </c>
      <c r="F98" s="357">
        <v>3.6</v>
      </c>
      <c r="G98" s="357">
        <v>2.4</v>
      </c>
      <c r="H98" s="357">
        <v>8.5</v>
      </c>
      <c r="I98" s="357">
        <v>219</v>
      </c>
      <c r="J98" s="357">
        <v>79</v>
      </c>
      <c r="K98" s="357">
        <v>11</v>
      </c>
      <c r="L98" s="357">
        <v>8</v>
      </c>
      <c r="M98" s="357">
        <v>52</v>
      </c>
      <c r="N98" s="357">
        <v>0.1</v>
      </c>
      <c r="O98" s="357">
        <v>2</v>
      </c>
      <c r="P98" s="357">
        <v>0</v>
      </c>
      <c r="Q98" s="357">
        <v>0.6</v>
      </c>
      <c r="R98" s="357">
        <v>2</v>
      </c>
      <c r="S98" s="357">
        <v>0.02</v>
      </c>
      <c r="T98" s="357">
        <v>0.02</v>
      </c>
      <c r="U98" s="357">
        <v>4</v>
      </c>
      <c r="V98" s="357">
        <v>0.4</v>
      </c>
      <c r="W98" s="358">
        <v>0.5</v>
      </c>
    </row>
    <row r="99" spans="2:23" x14ac:dyDescent="0.4">
      <c r="B99" s="355" t="s">
        <v>941</v>
      </c>
      <c r="C99" s="356" t="s">
        <v>941</v>
      </c>
      <c r="D99" s="357" t="s">
        <v>948</v>
      </c>
      <c r="E99" s="357">
        <v>22</v>
      </c>
      <c r="F99" s="357">
        <v>0.4</v>
      </c>
      <c r="G99" s="357">
        <v>0.8</v>
      </c>
      <c r="H99" s="357">
        <v>3.4</v>
      </c>
      <c r="I99" s="357">
        <v>114</v>
      </c>
      <c r="J99" s="357">
        <v>60</v>
      </c>
      <c r="K99" s="357">
        <v>4</v>
      </c>
      <c r="L99" s="357">
        <v>3</v>
      </c>
      <c r="M99" s="357">
        <v>9</v>
      </c>
      <c r="N99" s="357">
        <v>0.1</v>
      </c>
      <c r="O99" s="357">
        <v>0</v>
      </c>
      <c r="P99" s="357">
        <v>0</v>
      </c>
      <c r="Q99" s="357">
        <v>0.1</v>
      </c>
      <c r="R99" s="357">
        <v>0</v>
      </c>
      <c r="S99" s="357">
        <v>0.01</v>
      </c>
      <c r="T99" s="357">
        <v>0</v>
      </c>
      <c r="U99" s="357">
        <v>1</v>
      </c>
      <c r="V99" s="357">
        <v>0.4</v>
      </c>
      <c r="W99" s="358">
        <v>0.2</v>
      </c>
    </row>
    <row r="100" spans="2:23" x14ac:dyDescent="0.4">
      <c r="B100" s="355" t="s">
        <v>941</v>
      </c>
      <c r="C100" s="356" t="s">
        <v>941</v>
      </c>
      <c r="D100" s="357" t="s">
        <v>82</v>
      </c>
      <c r="E100" s="357">
        <v>10</v>
      </c>
      <c r="F100" s="357">
        <v>0.5</v>
      </c>
      <c r="G100" s="357">
        <v>0.1</v>
      </c>
      <c r="H100" s="357">
        <v>2</v>
      </c>
      <c r="I100" s="357">
        <v>77</v>
      </c>
      <c r="J100" s="357">
        <v>10</v>
      </c>
      <c r="K100" s="357">
        <v>13</v>
      </c>
      <c r="L100" s="357">
        <v>0</v>
      </c>
      <c r="M100" s="357">
        <v>5</v>
      </c>
      <c r="N100" s="357">
        <v>0</v>
      </c>
      <c r="O100" s="357">
        <v>48</v>
      </c>
      <c r="P100" s="357">
        <v>0</v>
      </c>
      <c r="Q100" s="357">
        <v>0</v>
      </c>
      <c r="R100" s="357">
        <v>0</v>
      </c>
      <c r="S100" s="357">
        <v>0</v>
      </c>
      <c r="T100" s="357">
        <v>0</v>
      </c>
      <c r="U100" s="357">
        <v>0</v>
      </c>
      <c r="V100" s="357">
        <v>0.3</v>
      </c>
      <c r="W100" s="358">
        <v>0.2</v>
      </c>
    </row>
    <row r="101" spans="2:23" x14ac:dyDescent="0.4">
      <c r="B101" s="355" t="s">
        <v>941</v>
      </c>
      <c r="C101" s="356" t="s">
        <v>942</v>
      </c>
      <c r="D101" s="357"/>
      <c r="E101" s="357">
        <v>322</v>
      </c>
      <c r="F101" s="357">
        <v>7.8</v>
      </c>
      <c r="G101" s="357">
        <v>3.7</v>
      </c>
      <c r="H101" s="357">
        <v>62.1</v>
      </c>
      <c r="I101" s="357">
        <v>411</v>
      </c>
      <c r="J101" s="357">
        <v>187</v>
      </c>
      <c r="K101" s="357">
        <v>32</v>
      </c>
      <c r="L101" s="357">
        <v>20</v>
      </c>
      <c r="M101" s="357">
        <v>110</v>
      </c>
      <c r="N101" s="357">
        <v>0.3</v>
      </c>
      <c r="O101" s="357">
        <v>50</v>
      </c>
      <c r="P101" s="357">
        <v>0</v>
      </c>
      <c r="Q101" s="357">
        <v>0.7</v>
      </c>
      <c r="R101" s="357">
        <v>2</v>
      </c>
      <c r="S101" s="357">
        <v>0.06</v>
      </c>
      <c r="T101" s="357">
        <v>0.03</v>
      </c>
      <c r="U101" s="357">
        <v>5</v>
      </c>
      <c r="V101" s="357">
        <v>1.5</v>
      </c>
      <c r="W101" s="358">
        <v>0.9</v>
      </c>
    </row>
    <row r="102" spans="2:23" x14ac:dyDescent="0.4">
      <c r="B102" s="355" t="s">
        <v>944</v>
      </c>
      <c r="C102" s="356"/>
      <c r="D102" s="357"/>
      <c r="E102" s="357">
        <v>613</v>
      </c>
      <c r="F102" s="357">
        <v>15</v>
      </c>
      <c r="G102" s="357">
        <v>7.6</v>
      </c>
      <c r="H102" s="357">
        <v>117.2</v>
      </c>
      <c r="I102" s="357">
        <v>769</v>
      </c>
      <c r="J102" s="357">
        <v>402</v>
      </c>
      <c r="K102" s="357">
        <v>59</v>
      </c>
      <c r="L102" s="357">
        <v>41</v>
      </c>
      <c r="M102" s="357">
        <v>203</v>
      </c>
      <c r="N102" s="357">
        <v>0.7</v>
      </c>
      <c r="O102" s="357">
        <v>94</v>
      </c>
      <c r="P102" s="357">
        <v>0</v>
      </c>
      <c r="Q102" s="357">
        <v>3</v>
      </c>
      <c r="R102" s="357">
        <v>17</v>
      </c>
      <c r="S102" s="357">
        <v>0.22</v>
      </c>
      <c r="T102" s="357">
        <v>0.1</v>
      </c>
      <c r="U102" s="357">
        <v>15</v>
      </c>
      <c r="V102" s="357">
        <v>3</v>
      </c>
      <c r="W102" s="358">
        <v>1.8</v>
      </c>
    </row>
    <row r="103" spans="2:23" x14ac:dyDescent="0.4">
      <c r="B103" s="359">
        <v>45301</v>
      </c>
      <c r="C103" s="356" t="s">
        <v>848</v>
      </c>
      <c r="D103" s="357" t="s">
        <v>915</v>
      </c>
      <c r="E103" s="357">
        <v>218</v>
      </c>
      <c r="F103" s="357">
        <v>3.3</v>
      </c>
      <c r="G103" s="357">
        <v>0.4</v>
      </c>
      <c r="H103" s="357">
        <v>48.2</v>
      </c>
      <c r="I103" s="357">
        <v>1</v>
      </c>
      <c r="J103" s="357">
        <v>38</v>
      </c>
      <c r="K103" s="357">
        <v>4</v>
      </c>
      <c r="L103" s="357">
        <v>9</v>
      </c>
      <c r="M103" s="357">
        <v>44</v>
      </c>
      <c r="N103" s="357">
        <v>0.1</v>
      </c>
      <c r="O103" s="357">
        <v>0</v>
      </c>
      <c r="P103" s="357">
        <v>0</v>
      </c>
      <c r="Q103" s="357">
        <v>0</v>
      </c>
      <c r="R103" s="357">
        <v>0</v>
      </c>
      <c r="S103" s="357">
        <v>0.03</v>
      </c>
      <c r="T103" s="357">
        <v>0.01</v>
      </c>
      <c r="U103" s="357">
        <v>0</v>
      </c>
      <c r="V103" s="357">
        <v>0.4</v>
      </c>
      <c r="W103" s="358">
        <v>0</v>
      </c>
    </row>
    <row r="104" spans="2:23" x14ac:dyDescent="0.4">
      <c r="B104" s="355" t="s">
        <v>941</v>
      </c>
      <c r="C104" s="356" t="s">
        <v>941</v>
      </c>
      <c r="D104" s="357" t="s">
        <v>83</v>
      </c>
      <c r="E104" s="357">
        <v>60</v>
      </c>
      <c r="F104" s="357">
        <v>3.7</v>
      </c>
      <c r="G104" s="357">
        <v>4.3</v>
      </c>
      <c r="H104" s="357">
        <v>2.2000000000000002</v>
      </c>
      <c r="I104" s="357">
        <v>265</v>
      </c>
      <c r="J104" s="357">
        <v>63</v>
      </c>
      <c r="K104" s="357">
        <v>10</v>
      </c>
      <c r="L104" s="357">
        <v>5</v>
      </c>
      <c r="M104" s="357">
        <v>10</v>
      </c>
      <c r="N104" s="357">
        <v>0</v>
      </c>
      <c r="O104" s="357">
        <v>136</v>
      </c>
      <c r="P104" s="357">
        <v>0</v>
      </c>
      <c r="Q104" s="357">
        <v>0</v>
      </c>
      <c r="R104" s="357">
        <v>11</v>
      </c>
      <c r="S104" s="357">
        <v>0.01</v>
      </c>
      <c r="T104" s="357">
        <v>0</v>
      </c>
      <c r="U104" s="357">
        <v>6</v>
      </c>
      <c r="V104" s="357">
        <v>0.4</v>
      </c>
      <c r="W104" s="358">
        <v>0.6</v>
      </c>
    </row>
    <row r="105" spans="2:23" x14ac:dyDescent="0.4">
      <c r="B105" s="355" t="s">
        <v>941</v>
      </c>
      <c r="C105" s="356" t="s">
        <v>941</v>
      </c>
      <c r="D105" s="357" t="s">
        <v>85</v>
      </c>
      <c r="E105" s="357">
        <v>27</v>
      </c>
      <c r="F105" s="357">
        <v>1.4</v>
      </c>
      <c r="G105" s="357">
        <v>1</v>
      </c>
      <c r="H105" s="357">
        <v>2.9</v>
      </c>
      <c r="I105" s="357">
        <v>88</v>
      </c>
      <c r="J105" s="357">
        <v>62</v>
      </c>
      <c r="K105" s="357">
        <v>7</v>
      </c>
      <c r="L105" s="357">
        <v>4</v>
      </c>
      <c r="M105" s="357">
        <v>15</v>
      </c>
      <c r="N105" s="357">
        <v>0.1</v>
      </c>
      <c r="O105" s="357">
        <v>40</v>
      </c>
      <c r="P105" s="357">
        <v>0</v>
      </c>
      <c r="Q105" s="357">
        <v>0</v>
      </c>
      <c r="R105" s="357">
        <v>0</v>
      </c>
      <c r="S105" s="357">
        <v>0.05</v>
      </c>
      <c r="T105" s="357">
        <v>0.01</v>
      </c>
      <c r="U105" s="357">
        <v>2</v>
      </c>
      <c r="V105" s="357">
        <v>0.3</v>
      </c>
      <c r="W105" s="358">
        <v>0.2</v>
      </c>
    </row>
    <row r="106" spans="2:23" x14ac:dyDescent="0.4">
      <c r="B106" s="355" t="s">
        <v>941</v>
      </c>
      <c r="C106" s="356" t="s">
        <v>941</v>
      </c>
      <c r="D106" s="357" t="s">
        <v>86</v>
      </c>
      <c r="E106" s="357">
        <v>4</v>
      </c>
      <c r="F106" s="357">
        <v>0.3</v>
      </c>
      <c r="G106" s="357">
        <v>0</v>
      </c>
      <c r="H106" s="357">
        <v>0.7</v>
      </c>
      <c r="I106" s="357">
        <v>87</v>
      </c>
      <c r="J106" s="357">
        <v>30</v>
      </c>
      <c r="K106" s="357">
        <v>3</v>
      </c>
      <c r="L106" s="357">
        <v>2</v>
      </c>
      <c r="M106" s="357">
        <v>8</v>
      </c>
      <c r="N106" s="357">
        <v>0.1</v>
      </c>
      <c r="O106" s="357">
        <v>10</v>
      </c>
      <c r="P106" s="357">
        <v>0.4</v>
      </c>
      <c r="Q106" s="357">
        <v>0.1</v>
      </c>
      <c r="R106" s="357">
        <v>3</v>
      </c>
      <c r="S106" s="357">
        <v>0</v>
      </c>
      <c r="T106" s="357">
        <v>0</v>
      </c>
      <c r="U106" s="357">
        <v>10</v>
      </c>
      <c r="V106" s="357">
        <v>0.3</v>
      </c>
      <c r="W106" s="358">
        <v>0.1</v>
      </c>
    </row>
    <row r="107" spans="2:23" x14ac:dyDescent="0.4">
      <c r="B107" s="355" t="s">
        <v>941</v>
      </c>
      <c r="C107" s="356" t="s">
        <v>942</v>
      </c>
      <c r="D107" s="357"/>
      <c r="E107" s="357">
        <v>309</v>
      </c>
      <c r="F107" s="357">
        <v>8.6999999999999993</v>
      </c>
      <c r="G107" s="357">
        <v>5.7</v>
      </c>
      <c r="H107" s="357">
        <v>54</v>
      </c>
      <c r="I107" s="357">
        <v>441</v>
      </c>
      <c r="J107" s="357">
        <v>193</v>
      </c>
      <c r="K107" s="357">
        <v>24</v>
      </c>
      <c r="L107" s="357">
        <v>20</v>
      </c>
      <c r="M107" s="357">
        <v>77</v>
      </c>
      <c r="N107" s="357">
        <v>0.3</v>
      </c>
      <c r="O107" s="357">
        <v>186</v>
      </c>
      <c r="P107" s="357">
        <v>0.4</v>
      </c>
      <c r="Q107" s="357">
        <v>0.1</v>
      </c>
      <c r="R107" s="357">
        <v>14</v>
      </c>
      <c r="S107" s="357">
        <v>0.09</v>
      </c>
      <c r="T107" s="357">
        <v>0.02</v>
      </c>
      <c r="U107" s="357">
        <v>18</v>
      </c>
      <c r="V107" s="357">
        <v>1.4</v>
      </c>
      <c r="W107" s="358">
        <v>0.9</v>
      </c>
    </row>
    <row r="108" spans="2:23" x14ac:dyDescent="0.4">
      <c r="B108" s="355" t="s">
        <v>941</v>
      </c>
      <c r="C108" s="356" t="s">
        <v>858</v>
      </c>
      <c r="D108" s="357" t="s">
        <v>915</v>
      </c>
      <c r="E108" s="357">
        <v>218</v>
      </c>
      <c r="F108" s="357">
        <v>3.3</v>
      </c>
      <c r="G108" s="357">
        <v>0.4</v>
      </c>
      <c r="H108" s="357">
        <v>48.2</v>
      </c>
      <c r="I108" s="357">
        <v>1</v>
      </c>
      <c r="J108" s="357">
        <v>38</v>
      </c>
      <c r="K108" s="357">
        <v>4</v>
      </c>
      <c r="L108" s="357">
        <v>9</v>
      </c>
      <c r="M108" s="357">
        <v>44</v>
      </c>
      <c r="N108" s="357">
        <v>0.1</v>
      </c>
      <c r="O108" s="357">
        <v>0</v>
      </c>
      <c r="P108" s="357">
        <v>0</v>
      </c>
      <c r="Q108" s="357">
        <v>0</v>
      </c>
      <c r="R108" s="357">
        <v>0</v>
      </c>
      <c r="S108" s="357">
        <v>0.03</v>
      </c>
      <c r="T108" s="357">
        <v>0.01</v>
      </c>
      <c r="U108" s="357">
        <v>0</v>
      </c>
      <c r="V108" s="357">
        <v>0.4</v>
      </c>
      <c r="W108" s="358">
        <v>0</v>
      </c>
    </row>
    <row r="109" spans="2:23" x14ac:dyDescent="0.4">
      <c r="B109" s="355" t="s">
        <v>941</v>
      </c>
      <c r="C109" s="356" t="s">
        <v>941</v>
      </c>
      <c r="D109" s="357" t="s">
        <v>87</v>
      </c>
      <c r="E109" s="357">
        <v>99</v>
      </c>
      <c r="F109" s="357">
        <v>4.8</v>
      </c>
      <c r="G109" s="357">
        <v>4.2</v>
      </c>
      <c r="H109" s="357">
        <v>10.3</v>
      </c>
      <c r="I109" s="357">
        <v>271</v>
      </c>
      <c r="J109" s="357">
        <v>140</v>
      </c>
      <c r="K109" s="357">
        <v>15</v>
      </c>
      <c r="L109" s="357">
        <v>17</v>
      </c>
      <c r="M109" s="357">
        <v>49</v>
      </c>
      <c r="N109" s="357">
        <v>0.5</v>
      </c>
      <c r="O109" s="357">
        <v>4</v>
      </c>
      <c r="P109" s="357">
        <v>0</v>
      </c>
      <c r="Q109" s="357">
        <v>0.5</v>
      </c>
      <c r="R109" s="357">
        <v>6</v>
      </c>
      <c r="S109" s="357">
        <v>0.04</v>
      </c>
      <c r="T109" s="357">
        <v>0.03</v>
      </c>
      <c r="U109" s="357">
        <v>0</v>
      </c>
      <c r="V109" s="357">
        <v>1</v>
      </c>
      <c r="W109" s="358">
        <v>0.7</v>
      </c>
    </row>
    <row r="110" spans="2:23" x14ac:dyDescent="0.4">
      <c r="B110" s="355" t="s">
        <v>941</v>
      </c>
      <c r="C110" s="356" t="s">
        <v>941</v>
      </c>
      <c r="D110" s="357" t="s">
        <v>90</v>
      </c>
      <c r="E110" s="357">
        <v>9</v>
      </c>
      <c r="F110" s="357">
        <v>0.6</v>
      </c>
      <c r="G110" s="357">
        <v>0</v>
      </c>
      <c r="H110" s="357">
        <v>1.7</v>
      </c>
      <c r="I110" s="357">
        <v>61</v>
      </c>
      <c r="J110" s="357">
        <v>37</v>
      </c>
      <c r="K110" s="357">
        <v>5</v>
      </c>
      <c r="L110" s="357">
        <v>1</v>
      </c>
      <c r="M110" s="357">
        <v>7</v>
      </c>
      <c r="N110" s="357">
        <v>0</v>
      </c>
      <c r="O110" s="357">
        <v>47</v>
      </c>
      <c r="P110" s="357">
        <v>0</v>
      </c>
      <c r="Q110" s="357">
        <v>0</v>
      </c>
      <c r="R110" s="357">
        <v>5</v>
      </c>
      <c r="S110" s="357">
        <v>0</v>
      </c>
      <c r="T110" s="357">
        <v>0</v>
      </c>
      <c r="U110" s="357">
        <v>3</v>
      </c>
      <c r="V110" s="357">
        <v>0.5</v>
      </c>
      <c r="W110" s="358">
        <v>0.1</v>
      </c>
    </row>
    <row r="111" spans="2:23" x14ac:dyDescent="0.4">
      <c r="B111" s="355" t="s">
        <v>941</v>
      </c>
      <c r="C111" s="356" t="s">
        <v>941</v>
      </c>
      <c r="D111" s="357" t="s">
        <v>91</v>
      </c>
      <c r="E111" s="357">
        <v>8</v>
      </c>
      <c r="F111" s="357">
        <v>0.3</v>
      </c>
      <c r="G111" s="357">
        <v>0.3</v>
      </c>
      <c r="H111" s="357">
        <v>1.1000000000000001</v>
      </c>
      <c r="I111" s="357">
        <v>100</v>
      </c>
      <c r="J111" s="357">
        <v>25</v>
      </c>
      <c r="K111" s="357">
        <v>2</v>
      </c>
      <c r="L111" s="357">
        <v>1</v>
      </c>
      <c r="M111" s="357">
        <v>2</v>
      </c>
      <c r="N111" s="357">
        <v>0</v>
      </c>
      <c r="O111" s="357">
        <v>0</v>
      </c>
      <c r="P111" s="357">
        <v>0</v>
      </c>
      <c r="Q111" s="357">
        <v>0</v>
      </c>
      <c r="R111" s="357">
        <v>0</v>
      </c>
      <c r="S111" s="357">
        <v>0</v>
      </c>
      <c r="T111" s="357">
        <v>0</v>
      </c>
      <c r="U111" s="357">
        <v>1</v>
      </c>
      <c r="V111" s="357">
        <v>0.1</v>
      </c>
      <c r="W111" s="358">
        <v>0.2</v>
      </c>
    </row>
    <row r="112" spans="2:23" x14ac:dyDescent="0.4">
      <c r="B112" s="355" t="s">
        <v>941</v>
      </c>
      <c r="C112" s="356" t="s">
        <v>942</v>
      </c>
      <c r="D112" s="357"/>
      <c r="E112" s="357">
        <v>334</v>
      </c>
      <c r="F112" s="357">
        <v>9</v>
      </c>
      <c r="G112" s="357">
        <v>4.9000000000000004</v>
      </c>
      <c r="H112" s="357">
        <v>61.3</v>
      </c>
      <c r="I112" s="357">
        <v>433</v>
      </c>
      <c r="J112" s="357">
        <v>240</v>
      </c>
      <c r="K112" s="357">
        <v>26</v>
      </c>
      <c r="L112" s="357">
        <v>28</v>
      </c>
      <c r="M112" s="357">
        <v>102</v>
      </c>
      <c r="N112" s="357">
        <v>0.6</v>
      </c>
      <c r="O112" s="357">
        <v>51</v>
      </c>
      <c r="P112" s="357">
        <v>0</v>
      </c>
      <c r="Q112" s="357">
        <v>0.5</v>
      </c>
      <c r="R112" s="357">
        <v>11</v>
      </c>
      <c r="S112" s="357">
        <v>7.0000000000000007E-2</v>
      </c>
      <c r="T112" s="357">
        <v>0.04</v>
      </c>
      <c r="U112" s="357">
        <v>4</v>
      </c>
      <c r="V112" s="357">
        <v>2</v>
      </c>
      <c r="W112" s="358">
        <v>1</v>
      </c>
    </row>
    <row r="113" spans="2:23" x14ac:dyDescent="0.4">
      <c r="B113" s="355" t="s">
        <v>944</v>
      </c>
      <c r="C113" s="356"/>
      <c r="D113" s="357"/>
      <c r="E113" s="357">
        <v>643</v>
      </c>
      <c r="F113" s="357">
        <v>17.7</v>
      </c>
      <c r="G113" s="357">
        <v>10.6</v>
      </c>
      <c r="H113" s="357">
        <v>115.3</v>
      </c>
      <c r="I113" s="357">
        <v>874</v>
      </c>
      <c r="J113" s="357">
        <v>433</v>
      </c>
      <c r="K113" s="357">
        <v>50</v>
      </c>
      <c r="L113" s="357">
        <v>48</v>
      </c>
      <c r="M113" s="357">
        <v>179</v>
      </c>
      <c r="N113" s="357">
        <v>0.9</v>
      </c>
      <c r="O113" s="357">
        <v>237</v>
      </c>
      <c r="P113" s="357">
        <v>0.4</v>
      </c>
      <c r="Q113" s="357">
        <v>0.6</v>
      </c>
      <c r="R113" s="357">
        <v>25</v>
      </c>
      <c r="S113" s="357">
        <v>0.16</v>
      </c>
      <c r="T113" s="357">
        <v>0.06</v>
      </c>
      <c r="U113" s="357">
        <v>22</v>
      </c>
      <c r="V113" s="357">
        <v>3.4</v>
      </c>
      <c r="W113" s="358">
        <v>1.9</v>
      </c>
    </row>
    <row r="114" spans="2:23" x14ac:dyDescent="0.4">
      <c r="B114" s="359">
        <v>45302</v>
      </c>
      <c r="C114" s="356" t="s">
        <v>848</v>
      </c>
      <c r="D114" s="357" t="s">
        <v>915</v>
      </c>
      <c r="E114" s="357">
        <v>218</v>
      </c>
      <c r="F114" s="357">
        <v>3.3</v>
      </c>
      <c r="G114" s="357">
        <v>0.4</v>
      </c>
      <c r="H114" s="357">
        <v>48.2</v>
      </c>
      <c r="I114" s="357">
        <v>1</v>
      </c>
      <c r="J114" s="357">
        <v>38</v>
      </c>
      <c r="K114" s="357">
        <v>4</v>
      </c>
      <c r="L114" s="357">
        <v>9</v>
      </c>
      <c r="M114" s="357">
        <v>44</v>
      </c>
      <c r="N114" s="357">
        <v>0.1</v>
      </c>
      <c r="O114" s="357">
        <v>0</v>
      </c>
      <c r="P114" s="357">
        <v>0</v>
      </c>
      <c r="Q114" s="357">
        <v>0</v>
      </c>
      <c r="R114" s="357">
        <v>0</v>
      </c>
      <c r="S114" s="357">
        <v>0.03</v>
      </c>
      <c r="T114" s="357">
        <v>0.01</v>
      </c>
      <c r="U114" s="357">
        <v>0</v>
      </c>
      <c r="V114" s="357">
        <v>0.4</v>
      </c>
      <c r="W114" s="358">
        <v>0</v>
      </c>
    </row>
    <row r="115" spans="2:23" x14ac:dyDescent="0.4">
      <c r="B115" s="355" t="s">
        <v>941</v>
      </c>
      <c r="C115" s="356" t="s">
        <v>941</v>
      </c>
      <c r="D115" s="357" t="s">
        <v>92</v>
      </c>
      <c r="E115" s="357">
        <v>40</v>
      </c>
      <c r="F115" s="357">
        <v>2.5</v>
      </c>
      <c r="G115" s="357">
        <v>1.6</v>
      </c>
      <c r="H115" s="357">
        <v>3.9</v>
      </c>
      <c r="I115" s="357">
        <v>146</v>
      </c>
      <c r="J115" s="357">
        <v>86</v>
      </c>
      <c r="K115" s="357">
        <v>9</v>
      </c>
      <c r="L115" s="357">
        <v>5</v>
      </c>
      <c r="M115" s="357">
        <v>29</v>
      </c>
      <c r="N115" s="357">
        <v>0.1</v>
      </c>
      <c r="O115" s="357">
        <v>3</v>
      </c>
      <c r="P115" s="357">
        <v>0</v>
      </c>
      <c r="Q115" s="357">
        <v>0</v>
      </c>
      <c r="R115" s="357">
        <v>9</v>
      </c>
      <c r="S115" s="357">
        <v>7.0000000000000007E-2</v>
      </c>
      <c r="T115" s="357">
        <v>0.03</v>
      </c>
      <c r="U115" s="357">
        <v>4</v>
      </c>
      <c r="V115" s="357">
        <v>0.6</v>
      </c>
      <c r="W115" s="358">
        <v>0.3</v>
      </c>
    </row>
    <row r="116" spans="2:23" x14ac:dyDescent="0.4">
      <c r="B116" s="355" t="s">
        <v>941</v>
      </c>
      <c r="C116" s="356" t="s">
        <v>941</v>
      </c>
      <c r="D116" s="357" t="s">
        <v>949</v>
      </c>
      <c r="E116" s="357">
        <v>10</v>
      </c>
      <c r="F116" s="357">
        <v>1</v>
      </c>
      <c r="G116" s="357">
        <v>0.1</v>
      </c>
      <c r="H116" s="357">
        <v>1.3</v>
      </c>
      <c r="I116" s="357">
        <v>128</v>
      </c>
      <c r="J116" s="357">
        <v>54</v>
      </c>
      <c r="K116" s="357">
        <v>22</v>
      </c>
      <c r="L116" s="357">
        <v>12</v>
      </c>
      <c r="M116" s="357">
        <v>17</v>
      </c>
      <c r="N116" s="357">
        <v>0.4</v>
      </c>
      <c r="O116" s="357">
        <v>95</v>
      </c>
      <c r="P116" s="357">
        <v>0.1</v>
      </c>
      <c r="Q116" s="357">
        <v>0.6</v>
      </c>
      <c r="R116" s="357">
        <v>65</v>
      </c>
      <c r="S116" s="357">
        <v>0.01</v>
      </c>
      <c r="T116" s="357">
        <v>0.03</v>
      </c>
      <c r="U116" s="357">
        <v>4</v>
      </c>
      <c r="V116" s="357">
        <v>0.7</v>
      </c>
      <c r="W116" s="358">
        <v>0.3</v>
      </c>
    </row>
    <row r="117" spans="2:23" x14ac:dyDescent="0.4">
      <c r="B117" s="355" t="s">
        <v>941</v>
      </c>
      <c r="C117" s="356" t="s">
        <v>941</v>
      </c>
      <c r="D117" s="357" t="s">
        <v>95</v>
      </c>
      <c r="E117" s="357">
        <v>10</v>
      </c>
      <c r="F117" s="357">
        <v>0.2</v>
      </c>
      <c r="G117" s="357">
        <v>0.2</v>
      </c>
      <c r="H117" s="357">
        <v>1.9</v>
      </c>
      <c r="I117" s="357">
        <v>59</v>
      </c>
      <c r="J117" s="357">
        <v>27</v>
      </c>
      <c r="K117" s="357">
        <v>4</v>
      </c>
      <c r="L117" s="357">
        <v>1</v>
      </c>
      <c r="M117" s="357">
        <v>2</v>
      </c>
      <c r="N117" s="357">
        <v>0</v>
      </c>
      <c r="O117" s="357">
        <v>44</v>
      </c>
      <c r="P117" s="357">
        <v>0</v>
      </c>
      <c r="Q117" s="357">
        <v>0</v>
      </c>
      <c r="R117" s="357">
        <v>1</v>
      </c>
      <c r="S117" s="357">
        <v>0</v>
      </c>
      <c r="T117" s="357">
        <v>0</v>
      </c>
      <c r="U117" s="357">
        <v>1</v>
      </c>
      <c r="V117" s="357">
        <v>0.2</v>
      </c>
      <c r="W117" s="358">
        <v>0.1</v>
      </c>
    </row>
    <row r="118" spans="2:23" x14ac:dyDescent="0.4">
      <c r="B118" s="355" t="s">
        <v>941</v>
      </c>
      <c r="C118" s="356" t="s">
        <v>942</v>
      </c>
      <c r="D118" s="357"/>
      <c r="E118" s="357">
        <v>278</v>
      </c>
      <c r="F118" s="357">
        <v>7</v>
      </c>
      <c r="G118" s="357">
        <v>2.2999999999999998</v>
      </c>
      <c r="H118" s="357">
        <v>55.3</v>
      </c>
      <c r="I118" s="357">
        <v>334</v>
      </c>
      <c r="J118" s="357">
        <v>205</v>
      </c>
      <c r="K118" s="357">
        <v>39</v>
      </c>
      <c r="L118" s="357">
        <v>27</v>
      </c>
      <c r="M118" s="357">
        <v>92</v>
      </c>
      <c r="N118" s="357">
        <v>0.6</v>
      </c>
      <c r="O118" s="357">
        <v>142</v>
      </c>
      <c r="P118" s="357">
        <v>0.1</v>
      </c>
      <c r="Q118" s="357">
        <v>0.6</v>
      </c>
      <c r="R118" s="357">
        <v>75</v>
      </c>
      <c r="S118" s="357">
        <v>0.11</v>
      </c>
      <c r="T118" s="357">
        <v>7.0000000000000007E-2</v>
      </c>
      <c r="U118" s="357">
        <v>9</v>
      </c>
      <c r="V118" s="357">
        <v>1.9</v>
      </c>
      <c r="W118" s="358">
        <v>0.7</v>
      </c>
    </row>
    <row r="119" spans="2:23" x14ac:dyDescent="0.4">
      <c r="B119" s="355" t="s">
        <v>941</v>
      </c>
      <c r="C119" s="356" t="s">
        <v>858</v>
      </c>
      <c r="D119" s="357" t="s">
        <v>915</v>
      </c>
      <c r="E119" s="357">
        <v>218</v>
      </c>
      <c r="F119" s="357">
        <v>3.3</v>
      </c>
      <c r="G119" s="357">
        <v>0.4</v>
      </c>
      <c r="H119" s="357">
        <v>48.2</v>
      </c>
      <c r="I119" s="357">
        <v>1</v>
      </c>
      <c r="J119" s="357">
        <v>38</v>
      </c>
      <c r="K119" s="357">
        <v>4</v>
      </c>
      <c r="L119" s="357">
        <v>9</v>
      </c>
      <c r="M119" s="357">
        <v>44</v>
      </c>
      <c r="N119" s="357">
        <v>0.1</v>
      </c>
      <c r="O119" s="357">
        <v>0</v>
      </c>
      <c r="P119" s="357">
        <v>0</v>
      </c>
      <c r="Q119" s="357">
        <v>0</v>
      </c>
      <c r="R119" s="357">
        <v>0</v>
      </c>
      <c r="S119" s="357">
        <v>0.03</v>
      </c>
      <c r="T119" s="357">
        <v>0.01</v>
      </c>
      <c r="U119" s="357">
        <v>0</v>
      </c>
      <c r="V119" s="357">
        <v>0.4</v>
      </c>
      <c r="W119" s="358">
        <v>0</v>
      </c>
    </row>
    <row r="120" spans="2:23" x14ac:dyDescent="0.4">
      <c r="B120" s="355" t="s">
        <v>941</v>
      </c>
      <c r="C120" s="356" t="s">
        <v>941</v>
      </c>
      <c r="D120" s="357" t="s">
        <v>950</v>
      </c>
      <c r="E120" s="357">
        <v>63</v>
      </c>
      <c r="F120" s="357">
        <v>9.8000000000000007</v>
      </c>
      <c r="G120" s="357">
        <v>2.2000000000000002</v>
      </c>
      <c r="H120" s="357">
        <v>0</v>
      </c>
      <c r="I120" s="357">
        <v>182</v>
      </c>
      <c r="J120" s="357">
        <v>179</v>
      </c>
      <c r="K120" s="357">
        <v>33</v>
      </c>
      <c r="L120" s="357">
        <v>17</v>
      </c>
      <c r="M120" s="357">
        <v>114</v>
      </c>
      <c r="N120" s="357">
        <v>0.3</v>
      </c>
      <c r="O120" s="357">
        <v>3</v>
      </c>
      <c r="P120" s="357">
        <v>4.4000000000000004</v>
      </c>
      <c r="Q120" s="357">
        <v>0.3</v>
      </c>
      <c r="R120" s="357">
        <v>0</v>
      </c>
      <c r="S120" s="357">
        <v>0.06</v>
      </c>
      <c r="T120" s="357">
        <v>0.06</v>
      </c>
      <c r="U120" s="357">
        <v>0</v>
      </c>
      <c r="V120" s="357">
        <v>0</v>
      </c>
      <c r="W120" s="358">
        <v>0.4</v>
      </c>
    </row>
    <row r="121" spans="2:23" x14ac:dyDescent="0.4">
      <c r="B121" s="355" t="s">
        <v>941</v>
      </c>
      <c r="C121" s="356" t="s">
        <v>941</v>
      </c>
      <c r="D121" s="357" t="s">
        <v>99</v>
      </c>
      <c r="E121" s="357">
        <v>25</v>
      </c>
      <c r="F121" s="357">
        <v>1.3</v>
      </c>
      <c r="G121" s="357">
        <v>1.2</v>
      </c>
      <c r="H121" s="357">
        <v>2</v>
      </c>
      <c r="I121" s="357">
        <v>86</v>
      </c>
      <c r="J121" s="357">
        <v>48</v>
      </c>
      <c r="K121" s="357">
        <v>20</v>
      </c>
      <c r="L121" s="357">
        <v>5</v>
      </c>
      <c r="M121" s="357">
        <v>17</v>
      </c>
      <c r="N121" s="357">
        <v>0.1</v>
      </c>
      <c r="O121" s="357">
        <v>52</v>
      </c>
      <c r="P121" s="357">
        <v>0</v>
      </c>
      <c r="Q121" s="357">
        <v>0.1</v>
      </c>
      <c r="R121" s="357">
        <v>2</v>
      </c>
      <c r="S121" s="357">
        <v>0.01</v>
      </c>
      <c r="T121" s="357">
        <v>0</v>
      </c>
      <c r="U121" s="357">
        <v>1</v>
      </c>
      <c r="V121" s="357">
        <v>0.3</v>
      </c>
      <c r="W121" s="358">
        <v>0.2</v>
      </c>
    </row>
    <row r="122" spans="2:23" x14ac:dyDescent="0.4">
      <c r="B122" s="355" t="s">
        <v>941</v>
      </c>
      <c r="C122" s="356" t="s">
        <v>941</v>
      </c>
      <c r="D122" s="357" t="s">
        <v>100</v>
      </c>
      <c r="E122" s="357">
        <v>9</v>
      </c>
      <c r="F122" s="357">
        <v>0.3</v>
      </c>
      <c r="G122" s="357">
        <v>0.2</v>
      </c>
      <c r="H122" s="357">
        <v>1.5</v>
      </c>
      <c r="I122" s="357">
        <v>72</v>
      </c>
      <c r="J122" s="357">
        <v>9</v>
      </c>
      <c r="K122" s="357">
        <v>7</v>
      </c>
      <c r="L122" s="357">
        <v>2</v>
      </c>
      <c r="M122" s="357">
        <v>3</v>
      </c>
      <c r="N122" s="357">
        <v>0.1</v>
      </c>
      <c r="O122" s="357">
        <v>0</v>
      </c>
      <c r="P122" s="357">
        <v>0</v>
      </c>
      <c r="Q122" s="357">
        <v>0</v>
      </c>
      <c r="R122" s="357">
        <v>0</v>
      </c>
      <c r="S122" s="357">
        <v>0</v>
      </c>
      <c r="T122" s="357">
        <v>0</v>
      </c>
      <c r="U122" s="357">
        <v>0</v>
      </c>
      <c r="V122" s="357">
        <v>0.3</v>
      </c>
      <c r="W122" s="358">
        <v>0.1</v>
      </c>
    </row>
    <row r="123" spans="2:23" x14ac:dyDescent="0.4">
      <c r="B123" s="355" t="s">
        <v>941</v>
      </c>
      <c r="C123" s="356" t="s">
        <v>942</v>
      </c>
      <c r="D123" s="357"/>
      <c r="E123" s="357">
        <v>315</v>
      </c>
      <c r="F123" s="357">
        <v>14.7</v>
      </c>
      <c r="G123" s="357">
        <v>4</v>
      </c>
      <c r="H123" s="357">
        <v>51.7</v>
      </c>
      <c r="I123" s="357">
        <v>341</v>
      </c>
      <c r="J123" s="357">
        <v>274</v>
      </c>
      <c r="K123" s="357">
        <v>64</v>
      </c>
      <c r="L123" s="357">
        <v>33</v>
      </c>
      <c r="M123" s="357">
        <v>178</v>
      </c>
      <c r="N123" s="357">
        <v>0.6</v>
      </c>
      <c r="O123" s="357">
        <v>55</v>
      </c>
      <c r="P123" s="357">
        <v>4.4000000000000004</v>
      </c>
      <c r="Q123" s="357">
        <v>0.4</v>
      </c>
      <c r="R123" s="357">
        <v>2</v>
      </c>
      <c r="S123" s="357">
        <v>0.1</v>
      </c>
      <c r="T123" s="357">
        <v>7.0000000000000007E-2</v>
      </c>
      <c r="U123" s="357">
        <v>1</v>
      </c>
      <c r="V123" s="357">
        <v>1</v>
      </c>
      <c r="W123" s="358">
        <v>0.7</v>
      </c>
    </row>
    <row r="124" spans="2:23" x14ac:dyDescent="0.4">
      <c r="B124" s="355" t="s">
        <v>944</v>
      </c>
      <c r="C124" s="356"/>
      <c r="D124" s="357"/>
      <c r="E124" s="357">
        <v>593</v>
      </c>
      <c r="F124" s="357">
        <v>21.7</v>
      </c>
      <c r="G124" s="357">
        <v>6.3</v>
      </c>
      <c r="H124" s="357">
        <v>107</v>
      </c>
      <c r="I124" s="357">
        <v>675</v>
      </c>
      <c r="J124" s="357">
        <v>479</v>
      </c>
      <c r="K124" s="357">
        <v>103</v>
      </c>
      <c r="L124" s="357">
        <v>60</v>
      </c>
      <c r="M124" s="357">
        <v>270</v>
      </c>
      <c r="N124" s="357">
        <v>1.2</v>
      </c>
      <c r="O124" s="357">
        <v>197</v>
      </c>
      <c r="P124" s="357">
        <v>4.5</v>
      </c>
      <c r="Q124" s="357">
        <v>1</v>
      </c>
      <c r="R124" s="357">
        <v>77</v>
      </c>
      <c r="S124" s="357">
        <v>0.21</v>
      </c>
      <c r="T124" s="357">
        <v>0.14000000000000001</v>
      </c>
      <c r="U124" s="357">
        <v>10</v>
      </c>
      <c r="V124" s="357">
        <v>2.9</v>
      </c>
      <c r="W124" s="358">
        <v>1.4</v>
      </c>
    </row>
    <row r="125" spans="2:23" x14ac:dyDescent="0.4">
      <c r="B125" s="359">
        <v>45303</v>
      </c>
      <c r="C125" s="356" t="s">
        <v>848</v>
      </c>
      <c r="D125" s="357" t="s">
        <v>915</v>
      </c>
      <c r="E125" s="357">
        <v>218</v>
      </c>
      <c r="F125" s="357">
        <v>3.3</v>
      </c>
      <c r="G125" s="357">
        <v>0.4</v>
      </c>
      <c r="H125" s="357">
        <v>48.2</v>
      </c>
      <c r="I125" s="357">
        <v>1</v>
      </c>
      <c r="J125" s="357">
        <v>38</v>
      </c>
      <c r="K125" s="357">
        <v>4</v>
      </c>
      <c r="L125" s="357">
        <v>9</v>
      </c>
      <c r="M125" s="357">
        <v>44</v>
      </c>
      <c r="N125" s="357">
        <v>0.1</v>
      </c>
      <c r="O125" s="357">
        <v>0</v>
      </c>
      <c r="P125" s="357">
        <v>0</v>
      </c>
      <c r="Q125" s="357">
        <v>0</v>
      </c>
      <c r="R125" s="357">
        <v>0</v>
      </c>
      <c r="S125" s="357">
        <v>0.03</v>
      </c>
      <c r="T125" s="357">
        <v>0.01</v>
      </c>
      <c r="U125" s="357">
        <v>0</v>
      </c>
      <c r="V125" s="357">
        <v>0.4</v>
      </c>
      <c r="W125" s="358">
        <v>0</v>
      </c>
    </row>
    <row r="126" spans="2:23" x14ac:dyDescent="0.4">
      <c r="B126" s="355" t="s">
        <v>941</v>
      </c>
      <c r="C126" s="356" t="s">
        <v>941</v>
      </c>
      <c r="D126" s="357" t="s">
        <v>101</v>
      </c>
      <c r="E126" s="357">
        <v>64</v>
      </c>
      <c r="F126" s="357">
        <v>4</v>
      </c>
      <c r="G126" s="357">
        <v>4.2</v>
      </c>
      <c r="H126" s="357">
        <v>2.6</v>
      </c>
      <c r="I126" s="357">
        <v>255</v>
      </c>
      <c r="J126" s="357">
        <v>41</v>
      </c>
      <c r="K126" s="357">
        <v>4</v>
      </c>
      <c r="L126" s="357">
        <v>2</v>
      </c>
      <c r="M126" s="357">
        <v>4</v>
      </c>
      <c r="N126" s="357">
        <v>0</v>
      </c>
      <c r="O126" s="357">
        <v>109</v>
      </c>
      <c r="P126" s="357">
        <v>0</v>
      </c>
      <c r="Q126" s="357">
        <v>0</v>
      </c>
      <c r="R126" s="357">
        <v>0</v>
      </c>
      <c r="S126" s="357">
        <v>0</v>
      </c>
      <c r="T126" s="357">
        <v>0</v>
      </c>
      <c r="U126" s="357">
        <v>1</v>
      </c>
      <c r="V126" s="357">
        <v>0.3</v>
      </c>
      <c r="W126" s="358">
        <v>0.6</v>
      </c>
    </row>
    <row r="127" spans="2:23" x14ac:dyDescent="0.4">
      <c r="B127" s="355" t="s">
        <v>941</v>
      </c>
      <c r="C127" s="356" t="s">
        <v>941</v>
      </c>
      <c r="D127" s="357" t="s">
        <v>103</v>
      </c>
      <c r="E127" s="357">
        <v>19</v>
      </c>
      <c r="F127" s="357">
        <v>0.5</v>
      </c>
      <c r="G127" s="357">
        <v>0</v>
      </c>
      <c r="H127" s="357">
        <v>4.5</v>
      </c>
      <c r="I127" s="357">
        <v>73</v>
      </c>
      <c r="J127" s="357">
        <v>82</v>
      </c>
      <c r="K127" s="357">
        <v>2</v>
      </c>
      <c r="L127" s="357">
        <v>5</v>
      </c>
      <c r="M127" s="357">
        <v>9</v>
      </c>
      <c r="N127" s="357">
        <v>0.1</v>
      </c>
      <c r="O127" s="357">
        <v>100</v>
      </c>
      <c r="P127" s="357">
        <v>0.1</v>
      </c>
      <c r="Q127" s="357">
        <v>0</v>
      </c>
      <c r="R127" s="357">
        <v>0</v>
      </c>
      <c r="S127" s="357">
        <v>0.01</v>
      </c>
      <c r="T127" s="357">
        <v>0.01</v>
      </c>
      <c r="U127" s="357">
        <v>3</v>
      </c>
      <c r="V127" s="357">
        <v>0.7</v>
      </c>
      <c r="W127" s="358">
        <v>0.2</v>
      </c>
    </row>
    <row r="128" spans="2:23" x14ac:dyDescent="0.4">
      <c r="B128" s="355" t="s">
        <v>941</v>
      </c>
      <c r="C128" s="356" t="s">
        <v>941</v>
      </c>
      <c r="D128" s="357" t="s">
        <v>104</v>
      </c>
      <c r="E128" s="357">
        <v>5</v>
      </c>
      <c r="F128" s="357">
        <v>0.7</v>
      </c>
      <c r="G128" s="357">
        <v>0</v>
      </c>
      <c r="H128" s="357">
        <v>0.7</v>
      </c>
      <c r="I128" s="357">
        <v>40</v>
      </c>
      <c r="J128" s="357">
        <v>31</v>
      </c>
      <c r="K128" s="357">
        <v>18</v>
      </c>
      <c r="L128" s="357">
        <v>2</v>
      </c>
      <c r="M128" s="357">
        <v>4</v>
      </c>
      <c r="N128" s="357">
        <v>0.1</v>
      </c>
      <c r="O128" s="357">
        <v>27</v>
      </c>
      <c r="P128" s="357">
        <v>0</v>
      </c>
      <c r="Q128" s="357">
        <v>0.1</v>
      </c>
      <c r="R128" s="357">
        <v>15</v>
      </c>
      <c r="S128" s="357">
        <v>7.0000000000000007E-2</v>
      </c>
      <c r="T128" s="357">
        <v>0.01</v>
      </c>
      <c r="U128" s="357">
        <v>9</v>
      </c>
      <c r="V128" s="357">
        <v>0.2</v>
      </c>
      <c r="W128" s="358">
        <v>0.1</v>
      </c>
    </row>
    <row r="129" spans="2:23" x14ac:dyDescent="0.4">
      <c r="B129" s="355" t="s">
        <v>941</v>
      </c>
      <c r="C129" s="356" t="s">
        <v>942</v>
      </c>
      <c r="D129" s="357"/>
      <c r="E129" s="357">
        <v>306</v>
      </c>
      <c r="F129" s="357">
        <v>8.5</v>
      </c>
      <c r="G129" s="357">
        <v>4.5999999999999996</v>
      </c>
      <c r="H129" s="357">
        <v>56</v>
      </c>
      <c r="I129" s="357">
        <v>369</v>
      </c>
      <c r="J129" s="357">
        <v>192</v>
      </c>
      <c r="K129" s="357">
        <v>28</v>
      </c>
      <c r="L129" s="357">
        <v>18</v>
      </c>
      <c r="M129" s="357">
        <v>61</v>
      </c>
      <c r="N129" s="357">
        <v>0.3</v>
      </c>
      <c r="O129" s="357">
        <v>236</v>
      </c>
      <c r="P129" s="357">
        <v>0.1</v>
      </c>
      <c r="Q129" s="357">
        <v>0.1</v>
      </c>
      <c r="R129" s="357">
        <v>15</v>
      </c>
      <c r="S129" s="357">
        <v>0.11</v>
      </c>
      <c r="T129" s="357">
        <v>0.03</v>
      </c>
      <c r="U129" s="357">
        <v>13</v>
      </c>
      <c r="V129" s="357">
        <v>1.6</v>
      </c>
      <c r="W129" s="358">
        <v>0.9</v>
      </c>
    </row>
    <row r="130" spans="2:23" x14ac:dyDescent="0.4">
      <c r="B130" s="355" t="s">
        <v>941</v>
      </c>
      <c r="C130" s="356" t="s">
        <v>858</v>
      </c>
      <c r="D130" s="357" t="s">
        <v>915</v>
      </c>
      <c r="E130" s="357">
        <v>218</v>
      </c>
      <c r="F130" s="357">
        <v>3.3</v>
      </c>
      <c r="G130" s="357">
        <v>0.4</v>
      </c>
      <c r="H130" s="357">
        <v>48.2</v>
      </c>
      <c r="I130" s="357">
        <v>1</v>
      </c>
      <c r="J130" s="357">
        <v>38</v>
      </c>
      <c r="K130" s="357">
        <v>4</v>
      </c>
      <c r="L130" s="357">
        <v>9</v>
      </c>
      <c r="M130" s="357">
        <v>44</v>
      </c>
      <c r="N130" s="357">
        <v>0.1</v>
      </c>
      <c r="O130" s="357">
        <v>0</v>
      </c>
      <c r="P130" s="357">
        <v>0</v>
      </c>
      <c r="Q130" s="357">
        <v>0</v>
      </c>
      <c r="R130" s="357">
        <v>0</v>
      </c>
      <c r="S130" s="357">
        <v>0.03</v>
      </c>
      <c r="T130" s="357">
        <v>0.01</v>
      </c>
      <c r="U130" s="357">
        <v>0</v>
      </c>
      <c r="V130" s="357">
        <v>0.4</v>
      </c>
      <c r="W130" s="358">
        <v>0</v>
      </c>
    </row>
    <row r="131" spans="2:23" x14ac:dyDescent="0.4">
      <c r="B131" s="355" t="s">
        <v>941</v>
      </c>
      <c r="C131" s="356" t="s">
        <v>941</v>
      </c>
      <c r="D131" s="357" t="s">
        <v>105</v>
      </c>
      <c r="E131" s="357">
        <v>127</v>
      </c>
      <c r="F131" s="357">
        <v>2.2999999999999998</v>
      </c>
      <c r="G131" s="357">
        <v>7.7</v>
      </c>
      <c r="H131" s="357">
        <v>12.1</v>
      </c>
      <c r="I131" s="357">
        <v>184</v>
      </c>
      <c r="J131" s="357">
        <v>107</v>
      </c>
      <c r="K131" s="357">
        <v>5</v>
      </c>
      <c r="L131" s="357">
        <v>10</v>
      </c>
      <c r="M131" s="357">
        <v>26</v>
      </c>
      <c r="N131" s="357">
        <v>0.3</v>
      </c>
      <c r="O131" s="357">
        <v>0</v>
      </c>
      <c r="P131" s="357">
        <v>0.1</v>
      </c>
      <c r="Q131" s="357">
        <v>1.5</v>
      </c>
      <c r="R131" s="357">
        <v>15</v>
      </c>
      <c r="S131" s="357">
        <v>0.03</v>
      </c>
      <c r="T131" s="357">
        <v>0.02</v>
      </c>
      <c r="U131" s="357">
        <v>4</v>
      </c>
      <c r="V131" s="357">
        <v>0.9</v>
      </c>
      <c r="W131" s="358">
        <v>0.5</v>
      </c>
    </row>
    <row r="132" spans="2:23" x14ac:dyDescent="0.4">
      <c r="B132" s="355" t="s">
        <v>941</v>
      </c>
      <c r="C132" s="356" t="s">
        <v>941</v>
      </c>
      <c r="D132" s="357" t="s">
        <v>108</v>
      </c>
      <c r="E132" s="357">
        <v>28</v>
      </c>
      <c r="F132" s="357">
        <v>1.2</v>
      </c>
      <c r="G132" s="357">
        <v>1.5</v>
      </c>
      <c r="H132" s="357">
        <v>2.9</v>
      </c>
      <c r="I132" s="357">
        <v>104</v>
      </c>
      <c r="J132" s="357">
        <v>21</v>
      </c>
      <c r="K132" s="357">
        <v>6</v>
      </c>
      <c r="L132" s="357">
        <v>5</v>
      </c>
      <c r="M132" s="357">
        <v>5</v>
      </c>
      <c r="N132" s="357">
        <v>0.1</v>
      </c>
      <c r="O132" s="357">
        <v>0</v>
      </c>
      <c r="P132" s="357">
        <v>0</v>
      </c>
      <c r="Q132" s="357">
        <v>0.1</v>
      </c>
      <c r="R132" s="357">
        <v>0</v>
      </c>
      <c r="S132" s="357">
        <v>0</v>
      </c>
      <c r="T132" s="357">
        <v>0</v>
      </c>
      <c r="U132" s="357">
        <v>0</v>
      </c>
      <c r="V132" s="357">
        <v>0.8</v>
      </c>
      <c r="W132" s="358">
        <v>0.2</v>
      </c>
    </row>
    <row r="133" spans="2:23" x14ac:dyDescent="0.4">
      <c r="B133" s="355" t="s">
        <v>941</v>
      </c>
      <c r="C133" s="356" t="s">
        <v>941</v>
      </c>
      <c r="D133" s="357" t="s">
        <v>109</v>
      </c>
      <c r="E133" s="357">
        <v>7</v>
      </c>
      <c r="F133" s="357">
        <v>0.7</v>
      </c>
      <c r="G133" s="357">
        <v>0.2</v>
      </c>
      <c r="H133" s="357">
        <v>0.9</v>
      </c>
      <c r="I133" s="357">
        <v>54</v>
      </c>
      <c r="J133" s="357">
        <v>13</v>
      </c>
      <c r="K133" s="357">
        <v>21</v>
      </c>
      <c r="L133" s="357">
        <v>7</v>
      </c>
      <c r="M133" s="357">
        <v>5</v>
      </c>
      <c r="N133" s="357">
        <v>0.2</v>
      </c>
      <c r="O133" s="357">
        <v>87</v>
      </c>
      <c r="P133" s="357">
        <v>0</v>
      </c>
      <c r="Q133" s="357">
        <v>0.5</v>
      </c>
      <c r="R133" s="357">
        <v>58</v>
      </c>
      <c r="S133" s="357">
        <v>0</v>
      </c>
      <c r="T133" s="357">
        <v>0.01</v>
      </c>
      <c r="U133" s="357">
        <v>1</v>
      </c>
      <c r="V133" s="357">
        <v>0.6</v>
      </c>
      <c r="W133" s="358">
        <v>0</v>
      </c>
    </row>
    <row r="134" spans="2:23" x14ac:dyDescent="0.4">
      <c r="B134" s="355" t="s">
        <v>941</v>
      </c>
      <c r="C134" s="356" t="s">
        <v>942</v>
      </c>
      <c r="D134" s="357"/>
      <c r="E134" s="357">
        <v>380</v>
      </c>
      <c r="F134" s="357">
        <v>7.5</v>
      </c>
      <c r="G134" s="357">
        <v>9.8000000000000007</v>
      </c>
      <c r="H134" s="357">
        <v>64.099999999999994</v>
      </c>
      <c r="I134" s="357">
        <v>343</v>
      </c>
      <c r="J134" s="357">
        <v>179</v>
      </c>
      <c r="K134" s="357">
        <v>36</v>
      </c>
      <c r="L134" s="357">
        <v>31</v>
      </c>
      <c r="M134" s="357">
        <v>80</v>
      </c>
      <c r="N134" s="357">
        <v>0.7</v>
      </c>
      <c r="O134" s="357">
        <v>87</v>
      </c>
      <c r="P134" s="357">
        <v>0.1</v>
      </c>
      <c r="Q134" s="357">
        <v>2.1</v>
      </c>
      <c r="R134" s="357">
        <v>73</v>
      </c>
      <c r="S134" s="357">
        <v>0.06</v>
      </c>
      <c r="T134" s="357">
        <v>0.04</v>
      </c>
      <c r="U134" s="357">
        <v>5</v>
      </c>
      <c r="V134" s="357">
        <v>2.7</v>
      </c>
      <c r="W134" s="358">
        <v>0.7</v>
      </c>
    </row>
    <row r="135" spans="2:23" x14ac:dyDescent="0.4">
      <c r="B135" s="355" t="s">
        <v>944</v>
      </c>
      <c r="C135" s="356"/>
      <c r="D135" s="357"/>
      <c r="E135" s="357">
        <v>686</v>
      </c>
      <c r="F135" s="357">
        <v>16</v>
      </c>
      <c r="G135" s="357">
        <v>14.4</v>
      </c>
      <c r="H135" s="357">
        <v>120.1</v>
      </c>
      <c r="I135" s="357">
        <v>712</v>
      </c>
      <c r="J135" s="357">
        <v>371</v>
      </c>
      <c r="K135" s="357">
        <v>64</v>
      </c>
      <c r="L135" s="357">
        <v>49</v>
      </c>
      <c r="M135" s="357">
        <v>141</v>
      </c>
      <c r="N135" s="357">
        <v>1</v>
      </c>
      <c r="O135" s="357">
        <v>323</v>
      </c>
      <c r="P135" s="357">
        <v>0.2</v>
      </c>
      <c r="Q135" s="357">
        <v>2.2000000000000002</v>
      </c>
      <c r="R135" s="357">
        <v>88</v>
      </c>
      <c r="S135" s="357">
        <v>0.17</v>
      </c>
      <c r="T135" s="357">
        <v>7.0000000000000007E-2</v>
      </c>
      <c r="U135" s="357">
        <v>18</v>
      </c>
      <c r="V135" s="357">
        <v>4.3</v>
      </c>
      <c r="W135" s="358">
        <v>1.6</v>
      </c>
    </row>
    <row r="136" spans="2:23" x14ac:dyDescent="0.4">
      <c r="B136" s="359">
        <v>45304</v>
      </c>
      <c r="C136" s="356" t="s">
        <v>848</v>
      </c>
      <c r="D136" s="357" t="s">
        <v>915</v>
      </c>
      <c r="E136" s="357">
        <v>218</v>
      </c>
      <c r="F136" s="357">
        <v>3.3</v>
      </c>
      <c r="G136" s="357">
        <v>0.4</v>
      </c>
      <c r="H136" s="357">
        <v>48.2</v>
      </c>
      <c r="I136" s="357">
        <v>1</v>
      </c>
      <c r="J136" s="357">
        <v>38</v>
      </c>
      <c r="K136" s="357">
        <v>4</v>
      </c>
      <c r="L136" s="357">
        <v>9</v>
      </c>
      <c r="M136" s="357">
        <v>44</v>
      </c>
      <c r="N136" s="357">
        <v>0.1</v>
      </c>
      <c r="O136" s="357">
        <v>0</v>
      </c>
      <c r="P136" s="357">
        <v>0</v>
      </c>
      <c r="Q136" s="357">
        <v>0</v>
      </c>
      <c r="R136" s="357">
        <v>0</v>
      </c>
      <c r="S136" s="357">
        <v>0.03</v>
      </c>
      <c r="T136" s="357">
        <v>0.01</v>
      </c>
      <c r="U136" s="357">
        <v>0</v>
      </c>
      <c r="V136" s="357">
        <v>0.4</v>
      </c>
      <c r="W136" s="358">
        <v>0</v>
      </c>
    </row>
    <row r="137" spans="2:23" x14ac:dyDescent="0.4">
      <c r="B137" s="355" t="s">
        <v>941</v>
      </c>
      <c r="C137" s="356" t="s">
        <v>941</v>
      </c>
      <c r="D137" s="357" t="s">
        <v>110</v>
      </c>
      <c r="E137" s="357">
        <v>53</v>
      </c>
      <c r="F137" s="357">
        <v>3.9</v>
      </c>
      <c r="G137" s="357">
        <v>2.6</v>
      </c>
      <c r="H137" s="357">
        <v>3.6</v>
      </c>
      <c r="I137" s="357">
        <v>150</v>
      </c>
      <c r="J137" s="357">
        <v>100</v>
      </c>
      <c r="K137" s="357">
        <v>6</v>
      </c>
      <c r="L137" s="357">
        <v>7</v>
      </c>
      <c r="M137" s="357">
        <v>41</v>
      </c>
      <c r="N137" s="357">
        <v>0.1</v>
      </c>
      <c r="O137" s="357">
        <v>4</v>
      </c>
      <c r="P137" s="357">
        <v>0</v>
      </c>
      <c r="Q137" s="357">
        <v>0.1</v>
      </c>
      <c r="R137" s="357">
        <v>1</v>
      </c>
      <c r="S137" s="357">
        <v>0.13</v>
      </c>
      <c r="T137" s="357">
        <v>0.04</v>
      </c>
      <c r="U137" s="357">
        <v>6</v>
      </c>
      <c r="V137" s="357">
        <v>0.4</v>
      </c>
      <c r="W137" s="358">
        <v>0.4</v>
      </c>
    </row>
    <row r="138" spans="2:23" x14ac:dyDescent="0.4">
      <c r="B138" s="355" t="s">
        <v>941</v>
      </c>
      <c r="C138" s="356" t="s">
        <v>941</v>
      </c>
      <c r="D138" s="357" t="s">
        <v>112</v>
      </c>
      <c r="E138" s="357">
        <v>15</v>
      </c>
      <c r="F138" s="357">
        <v>1.1000000000000001</v>
      </c>
      <c r="G138" s="357">
        <v>0.6</v>
      </c>
      <c r="H138" s="357">
        <v>1.7</v>
      </c>
      <c r="I138" s="357">
        <v>103</v>
      </c>
      <c r="J138" s="357">
        <v>45</v>
      </c>
      <c r="K138" s="357">
        <v>7</v>
      </c>
      <c r="L138" s="357">
        <v>2</v>
      </c>
      <c r="M138" s="357">
        <v>8</v>
      </c>
      <c r="N138" s="357">
        <v>0</v>
      </c>
      <c r="O138" s="357">
        <v>49</v>
      </c>
      <c r="P138" s="357">
        <v>0</v>
      </c>
      <c r="Q138" s="357">
        <v>0</v>
      </c>
      <c r="R138" s="357">
        <v>11</v>
      </c>
      <c r="S138" s="357">
        <v>0.02</v>
      </c>
      <c r="T138" s="357">
        <v>0</v>
      </c>
      <c r="U138" s="357">
        <v>6</v>
      </c>
      <c r="V138" s="357">
        <v>0.4</v>
      </c>
      <c r="W138" s="358">
        <v>0.3</v>
      </c>
    </row>
    <row r="139" spans="2:23" x14ac:dyDescent="0.4">
      <c r="B139" s="355" t="s">
        <v>941</v>
      </c>
      <c r="C139" s="356" t="s">
        <v>941</v>
      </c>
      <c r="D139" s="357" t="s">
        <v>113</v>
      </c>
      <c r="E139" s="357">
        <v>11</v>
      </c>
      <c r="F139" s="357">
        <v>0.3</v>
      </c>
      <c r="G139" s="357">
        <v>0.3</v>
      </c>
      <c r="H139" s="357">
        <v>1.5</v>
      </c>
      <c r="I139" s="357">
        <v>72</v>
      </c>
      <c r="J139" s="357">
        <v>10</v>
      </c>
      <c r="K139" s="357">
        <v>8</v>
      </c>
      <c r="L139" s="357">
        <v>1</v>
      </c>
      <c r="M139" s="357">
        <v>5</v>
      </c>
      <c r="N139" s="357">
        <v>0.1</v>
      </c>
      <c r="O139" s="357">
        <v>0</v>
      </c>
      <c r="P139" s="357">
        <v>0</v>
      </c>
      <c r="Q139" s="357">
        <v>0</v>
      </c>
      <c r="R139" s="357">
        <v>0</v>
      </c>
      <c r="S139" s="357">
        <v>0</v>
      </c>
      <c r="T139" s="357">
        <v>0</v>
      </c>
      <c r="U139" s="357">
        <v>0</v>
      </c>
      <c r="V139" s="357">
        <v>0.3</v>
      </c>
      <c r="W139" s="358">
        <v>0.2</v>
      </c>
    </row>
    <row r="140" spans="2:23" x14ac:dyDescent="0.4">
      <c r="B140" s="355" t="s">
        <v>941</v>
      </c>
      <c r="C140" s="356" t="s">
        <v>942</v>
      </c>
      <c r="D140" s="357"/>
      <c r="E140" s="357">
        <v>297</v>
      </c>
      <c r="F140" s="357">
        <v>8.6</v>
      </c>
      <c r="G140" s="357">
        <v>3.9</v>
      </c>
      <c r="H140" s="357">
        <v>55</v>
      </c>
      <c r="I140" s="357">
        <v>326</v>
      </c>
      <c r="J140" s="357">
        <v>193</v>
      </c>
      <c r="K140" s="357">
        <v>25</v>
      </c>
      <c r="L140" s="357">
        <v>19</v>
      </c>
      <c r="M140" s="357">
        <v>98</v>
      </c>
      <c r="N140" s="357">
        <v>0.3</v>
      </c>
      <c r="O140" s="357">
        <v>53</v>
      </c>
      <c r="P140" s="357">
        <v>0</v>
      </c>
      <c r="Q140" s="357">
        <v>0.1</v>
      </c>
      <c r="R140" s="357">
        <v>12</v>
      </c>
      <c r="S140" s="357">
        <v>0.18</v>
      </c>
      <c r="T140" s="357">
        <v>0.05</v>
      </c>
      <c r="U140" s="357">
        <v>12</v>
      </c>
      <c r="V140" s="357">
        <v>1.5</v>
      </c>
      <c r="W140" s="358">
        <v>0.9</v>
      </c>
    </row>
    <row r="141" spans="2:23" x14ac:dyDescent="0.4">
      <c r="B141" s="355" t="s">
        <v>941</v>
      </c>
      <c r="C141" s="356" t="s">
        <v>858</v>
      </c>
      <c r="D141" s="357" t="s">
        <v>915</v>
      </c>
      <c r="E141" s="357">
        <v>218</v>
      </c>
      <c r="F141" s="357">
        <v>3.3</v>
      </c>
      <c r="G141" s="357">
        <v>0.4</v>
      </c>
      <c r="H141" s="357">
        <v>48.2</v>
      </c>
      <c r="I141" s="357">
        <v>1</v>
      </c>
      <c r="J141" s="357">
        <v>38</v>
      </c>
      <c r="K141" s="357">
        <v>4</v>
      </c>
      <c r="L141" s="357">
        <v>9</v>
      </c>
      <c r="M141" s="357">
        <v>44</v>
      </c>
      <c r="N141" s="357">
        <v>0.1</v>
      </c>
      <c r="O141" s="357">
        <v>0</v>
      </c>
      <c r="P141" s="357">
        <v>0</v>
      </c>
      <c r="Q141" s="357">
        <v>0</v>
      </c>
      <c r="R141" s="357">
        <v>0</v>
      </c>
      <c r="S141" s="357">
        <v>0.03</v>
      </c>
      <c r="T141" s="357">
        <v>0.01</v>
      </c>
      <c r="U141" s="357">
        <v>0</v>
      </c>
      <c r="V141" s="357">
        <v>0.4</v>
      </c>
      <c r="W141" s="358">
        <v>0</v>
      </c>
    </row>
    <row r="142" spans="2:23" x14ac:dyDescent="0.4">
      <c r="B142" s="355" t="s">
        <v>941</v>
      </c>
      <c r="C142" s="356" t="s">
        <v>941</v>
      </c>
      <c r="D142" s="357" t="s">
        <v>951</v>
      </c>
      <c r="E142" s="357">
        <v>55</v>
      </c>
      <c r="F142" s="357">
        <v>7.7</v>
      </c>
      <c r="G142" s="357">
        <v>1.6</v>
      </c>
      <c r="H142" s="357">
        <v>2</v>
      </c>
      <c r="I142" s="357">
        <v>335</v>
      </c>
      <c r="J142" s="357">
        <v>134</v>
      </c>
      <c r="K142" s="357">
        <v>10</v>
      </c>
      <c r="L142" s="357">
        <v>13</v>
      </c>
      <c r="M142" s="357">
        <v>77</v>
      </c>
      <c r="N142" s="357">
        <v>0.1</v>
      </c>
      <c r="O142" s="357">
        <v>9</v>
      </c>
      <c r="P142" s="357">
        <v>1.3</v>
      </c>
      <c r="Q142" s="357">
        <v>0.4</v>
      </c>
      <c r="R142" s="357">
        <v>0</v>
      </c>
      <c r="S142" s="357">
        <v>0.02</v>
      </c>
      <c r="T142" s="357">
        <v>0.02</v>
      </c>
      <c r="U142" s="357">
        <v>0</v>
      </c>
      <c r="V142" s="357">
        <v>0</v>
      </c>
      <c r="W142" s="358">
        <v>0.9</v>
      </c>
    </row>
    <row r="143" spans="2:23" x14ac:dyDescent="0.4">
      <c r="B143" s="355" t="s">
        <v>941</v>
      </c>
      <c r="C143" s="356" t="s">
        <v>941</v>
      </c>
      <c r="D143" s="357" t="s">
        <v>116</v>
      </c>
      <c r="E143" s="357">
        <v>46</v>
      </c>
      <c r="F143" s="357">
        <v>0.7</v>
      </c>
      <c r="G143" s="357">
        <v>1.4</v>
      </c>
      <c r="H143" s="357">
        <v>7.4</v>
      </c>
      <c r="I143" s="357">
        <v>87</v>
      </c>
      <c r="J143" s="357">
        <v>104</v>
      </c>
      <c r="K143" s="357">
        <v>9</v>
      </c>
      <c r="L143" s="357">
        <v>6</v>
      </c>
      <c r="M143" s="357">
        <v>12</v>
      </c>
      <c r="N143" s="357">
        <v>0.1</v>
      </c>
      <c r="O143" s="357">
        <v>9</v>
      </c>
      <c r="P143" s="357">
        <v>0</v>
      </c>
      <c r="Q143" s="357">
        <v>0.3</v>
      </c>
      <c r="R143" s="357">
        <v>0</v>
      </c>
      <c r="S143" s="357">
        <v>0.02</v>
      </c>
      <c r="T143" s="357">
        <v>0.01</v>
      </c>
      <c r="U143" s="357">
        <v>6</v>
      </c>
      <c r="V143" s="357">
        <v>0.6</v>
      </c>
      <c r="W143" s="358">
        <v>0.2</v>
      </c>
    </row>
    <row r="144" spans="2:23" x14ac:dyDescent="0.4">
      <c r="B144" s="355" t="s">
        <v>941</v>
      </c>
      <c r="C144" s="356" t="s">
        <v>941</v>
      </c>
      <c r="D144" s="357" t="s">
        <v>118</v>
      </c>
      <c r="E144" s="357">
        <v>8</v>
      </c>
      <c r="F144" s="357">
        <v>0.5</v>
      </c>
      <c r="G144" s="357">
        <v>0.3</v>
      </c>
      <c r="H144" s="357">
        <v>0.6</v>
      </c>
      <c r="I144" s="357">
        <v>58</v>
      </c>
      <c r="J144" s="357">
        <v>67</v>
      </c>
      <c r="K144" s="357">
        <v>22</v>
      </c>
      <c r="L144" s="357">
        <v>3</v>
      </c>
      <c r="M144" s="357">
        <v>7</v>
      </c>
      <c r="N144" s="357">
        <v>0.4</v>
      </c>
      <c r="O144" s="357">
        <v>67</v>
      </c>
      <c r="P144" s="357">
        <v>0</v>
      </c>
      <c r="Q144" s="357">
        <v>0.1</v>
      </c>
      <c r="R144" s="357">
        <v>27</v>
      </c>
      <c r="S144" s="357">
        <v>0.01</v>
      </c>
      <c r="T144" s="357">
        <v>0.02</v>
      </c>
      <c r="U144" s="357">
        <v>5</v>
      </c>
      <c r="V144" s="357">
        <v>0.2</v>
      </c>
      <c r="W144" s="358">
        <v>0.1</v>
      </c>
    </row>
    <row r="145" spans="2:23" x14ac:dyDescent="0.4">
      <c r="B145" s="355" t="s">
        <v>941</v>
      </c>
      <c r="C145" s="356" t="s">
        <v>942</v>
      </c>
      <c r="D145" s="357"/>
      <c r="E145" s="357">
        <v>327</v>
      </c>
      <c r="F145" s="357">
        <v>12.2</v>
      </c>
      <c r="G145" s="357">
        <v>3.7</v>
      </c>
      <c r="H145" s="357">
        <v>58.2</v>
      </c>
      <c r="I145" s="357">
        <v>481</v>
      </c>
      <c r="J145" s="357">
        <v>343</v>
      </c>
      <c r="K145" s="357">
        <v>45</v>
      </c>
      <c r="L145" s="357">
        <v>31</v>
      </c>
      <c r="M145" s="357">
        <v>140</v>
      </c>
      <c r="N145" s="357">
        <v>0.7</v>
      </c>
      <c r="O145" s="357">
        <v>85</v>
      </c>
      <c r="P145" s="357">
        <v>1.3</v>
      </c>
      <c r="Q145" s="357">
        <v>0.8</v>
      </c>
      <c r="R145" s="357">
        <v>27</v>
      </c>
      <c r="S145" s="357">
        <v>0.08</v>
      </c>
      <c r="T145" s="357">
        <v>0.06</v>
      </c>
      <c r="U145" s="357">
        <v>11</v>
      </c>
      <c r="V145" s="357">
        <v>1.2</v>
      </c>
      <c r="W145" s="358">
        <v>1.2</v>
      </c>
    </row>
    <row r="146" spans="2:23" x14ac:dyDescent="0.4">
      <c r="B146" s="355" t="s">
        <v>944</v>
      </c>
      <c r="C146" s="356"/>
      <c r="D146" s="357"/>
      <c r="E146" s="357">
        <v>624</v>
      </c>
      <c r="F146" s="357">
        <v>20.8</v>
      </c>
      <c r="G146" s="357">
        <v>7.6</v>
      </c>
      <c r="H146" s="357">
        <v>113.2</v>
      </c>
      <c r="I146" s="357">
        <v>807</v>
      </c>
      <c r="J146" s="357">
        <v>536</v>
      </c>
      <c r="K146" s="357">
        <v>70</v>
      </c>
      <c r="L146" s="357">
        <v>50</v>
      </c>
      <c r="M146" s="357">
        <v>238</v>
      </c>
      <c r="N146" s="357">
        <v>1</v>
      </c>
      <c r="O146" s="357">
        <v>138</v>
      </c>
      <c r="P146" s="357">
        <v>1.3</v>
      </c>
      <c r="Q146" s="357">
        <v>0.9</v>
      </c>
      <c r="R146" s="357">
        <v>39</v>
      </c>
      <c r="S146" s="357">
        <v>0.26</v>
      </c>
      <c r="T146" s="357">
        <v>0.11</v>
      </c>
      <c r="U146" s="357">
        <v>23</v>
      </c>
      <c r="V146" s="357">
        <v>2.7</v>
      </c>
      <c r="W146" s="358">
        <v>2.1</v>
      </c>
    </row>
    <row r="147" spans="2:23" x14ac:dyDescent="0.4">
      <c r="B147" s="359">
        <v>45305</v>
      </c>
      <c r="C147" s="356" t="s">
        <v>848</v>
      </c>
      <c r="D147" s="357" t="s">
        <v>915</v>
      </c>
      <c r="E147" s="357">
        <v>218</v>
      </c>
      <c r="F147" s="357">
        <v>3.3</v>
      </c>
      <c r="G147" s="357">
        <v>0.4</v>
      </c>
      <c r="H147" s="357">
        <v>48.2</v>
      </c>
      <c r="I147" s="357">
        <v>1</v>
      </c>
      <c r="J147" s="357">
        <v>38</v>
      </c>
      <c r="K147" s="357">
        <v>4</v>
      </c>
      <c r="L147" s="357">
        <v>9</v>
      </c>
      <c r="M147" s="357">
        <v>44</v>
      </c>
      <c r="N147" s="357">
        <v>0.1</v>
      </c>
      <c r="O147" s="357">
        <v>0</v>
      </c>
      <c r="P147" s="357">
        <v>0</v>
      </c>
      <c r="Q147" s="357">
        <v>0</v>
      </c>
      <c r="R147" s="357">
        <v>0</v>
      </c>
      <c r="S147" s="357">
        <v>0.03</v>
      </c>
      <c r="T147" s="357">
        <v>0.01</v>
      </c>
      <c r="U147" s="357">
        <v>0</v>
      </c>
      <c r="V147" s="357">
        <v>0.4</v>
      </c>
      <c r="W147" s="358">
        <v>0</v>
      </c>
    </row>
    <row r="148" spans="2:23" x14ac:dyDescent="0.4">
      <c r="B148" s="355" t="s">
        <v>941</v>
      </c>
      <c r="C148" s="356" t="s">
        <v>941</v>
      </c>
      <c r="D148" s="357" t="s">
        <v>119</v>
      </c>
      <c r="E148" s="357">
        <v>53</v>
      </c>
      <c r="F148" s="357">
        <v>4.0999999999999996</v>
      </c>
      <c r="G148" s="357">
        <v>1.6</v>
      </c>
      <c r="H148" s="357">
        <v>5.5</v>
      </c>
      <c r="I148" s="357">
        <v>259</v>
      </c>
      <c r="J148" s="357">
        <v>81</v>
      </c>
      <c r="K148" s="357">
        <v>12</v>
      </c>
      <c r="L148" s="357">
        <v>9</v>
      </c>
      <c r="M148" s="357">
        <v>55</v>
      </c>
      <c r="N148" s="357">
        <v>0.4</v>
      </c>
      <c r="O148" s="357">
        <v>14</v>
      </c>
      <c r="P148" s="357">
        <v>0.2</v>
      </c>
      <c r="Q148" s="357">
        <v>0.2</v>
      </c>
      <c r="R148" s="357">
        <v>3</v>
      </c>
      <c r="S148" s="357">
        <v>0.02</v>
      </c>
      <c r="T148" s="357">
        <v>0.08</v>
      </c>
      <c r="U148" s="357">
        <v>0</v>
      </c>
      <c r="V148" s="357">
        <v>0.3</v>
      </c>
      <c r="W148" s="358">
        <v>0.7</v>
      </c>
    </row>
    <row r="149" spans="2:23" x14ac:dyDescent="0.4">
      <c r="B149" s="355" t="s">
        <v>941</v>
      </c>
      <c r="C149" s="356" t="s">
        <v>941</v>
      </c>
      <c r="D149" s="357" t="s">
        <v>122</v>
      </c>
      <c r="E149" s="357">
        <v>25</v>
      </c>
      <c r="F149" s="357">
        <v>1.1000000000000001</v>
      </c>
      <c r="G149" s="357">
        <v>0.8</v>
      </c>
      <c r="H149" s="357">
        <v>3.2</v>
      </c>
      <c r="I149" s="357">
        <v>103</v>
      </c>
      <c r="J149" s="357">
        <v>65</v>
      </c>
      <c r="K149" s="357">
        <v>2</v>
      </c>
      <c r="L149" s="357">
        <v>4</v>
      </c>
      <c r="M149" s="357">
        <v>16</v>
      </c>
      <c r="N149" s="357">
        <v>0</v>
      </c>
      <c r="O149" s="357">
        <v>34</v>
      </c>
      <c r="P149" s="357">
        <v>0</v>
      </c>
      <c r="Q149" s="357">
        <v>0</v>
      </c>
      <c r="R149" s="357">
        <v>2</v>
      </c>
      <c r="S149" s="357">
        <v>0.02</v>
      </c>
      <c r="T149" s="357">
        <v>0.01</v>
      </c>
      <c r="U149" s="357">
        <v>2</v>
      </c>
      <c r="V149" s="357">
        <v>0.4</v>
      </c>
      <c r="W149" s="358">
        <v>0.2</v>
      </c>
    </row>
    <row r="150" spans="2:23" x14ac:dyDescent="0.4">
      <c r="B150" s="355" t="s">
        <v>941</v>
      </c>
      <c r="C150" s="356" t="s">
        <v>941</v>
      </c>
      <c r="D150" s="357" t="s">
        <v>952</v>
      </c>
      <c r="E150" s="357">
        <v>7</v>
      </c>
      <c r="F150" s="357">
        <v>0.2</v>
      </c>
      <c r="G150" s="357">
        <v>0.2</v>
      </c>
      <c r="H150" s="357">
        <v>1.1000000000000001</v>
      </c>
      <c r="I150" s="357">
        <v>37</v>
      </c>
      <c r="J150" s="357">
        <v>30</v>
      </c>
      <c r="K150" s="357">
        <v>3</v>
      </c>
      <c r="L150" s="357">
        <v>1</v>
      </c>
      <c r="M150" s="357">
        <v>4</v>
      </c>
      <c r="N150" s="357">
        <v>0</v>
      </c>
      <c r="O150" s="357">
        <v>42</v>
      </c>
      <c r="P150" s="357">
        <v>0</v>
      </c>
      <c r="Q150" s="357">
        <v>0</v>
      </c>
      <c r="R150" s="357">
        <v>0</v>
      </c>
      <c r="S150" s="357">
        <v>0</v>
      </c>
      <c r="T150" s="357">
        <v>0</v>
      </c>
      <c r="U150" s="357">
        <v>1</v>
      </c>
      <c r="V150" s="357">
        <v>0.2</v>
      </c>
      <c r="W150" s="358">
        <v>0.1</v>
      </c>
    </row>
    <row r="151" spans="2:23" x14ac:dyDescent="0.4">
      <c r="B151" s="355" t="s">
        <v>941</v>
      </c>
      <c r="C151" s="356" t="s">
        <v>942</v>
      </c>
      <c r="D151" s="357"/>
      <c r="E151" s="357">
        <v>303</v>
      </c>
      <c r="F151" s="357">
        <v>8.6999999999999993</v>
      </c>
      <c r="G151" s="357">
        <v>3</v>
      </c>
      <c r="H151" s="357">
        <v>58</v>
      </c>
      <c r="I151" s="357">
        <v>400</v>
      </c>
      <c r="J151" s="357">
        <v>214</v>
      </c>
      <c r="K151" s="357">
        <v>21</v>
      </c>
      <c r="L151" s="357">
        <v>23</v>
      </c>
      <c r="M151" s="357">
        <v>119</v>
      </c>
      <c r="N151" s="357">
        <v>0.5</v>
      </c>
      <c r="O151" s="357">
        <v>90</v>
      </c>
      <c r="P151" s="357">
        <v>0.2</v>
      </c>
      <c r="Q151" s="357">
        <v>0.2</v>
      </c>
      <c r="R151" s="357">
        <v>5</v>
      </c>
      <c r="S151" s="357">
        <v>7.0000000000000007E-2</v>
      </c>
      <c r="T151" s="357">
        <v>0.1</v>
      </c>
      <c r="U151" s="357">
        <v>3</v>
      </c>
      <c r="V151" s="357">
        <v>1.3</v>
      </c>
      <c r="W151" s="358">
        <v>1</v>
      </c>
    </row>
    <row r="152" spans="2:23" x14ac:dyDescent="0.4">
      <c r="B152" s="355" t="s">
        <v>941</v>
      </c>
      <c r="C152" s="356" t="s">
        <v>858</v>
      </c>
      <c r="D152" s="357" t="s">
        <v>915</v>
      </c>
      <c r="E152" s="357">
        <v>218</v>
      </c>
      <c r="F152" s="357">
        <v>3.3</v>
      </c>
      <c r="G152" s="357">
        <v>0.4</v>
      </c>
      <c r="H152" s="357">
        <v>48.2</v>
      </c>
      <c r="I152" s="357">
        <v>1</v>
      </c>
      <c r="J152" s="357">
        <v>38</v>
      </c>
      <c r="K152" s="357">
        <v>4</v>
      </c>
      <c r="L152" s="357">
        <v>9</v>
      </c>
      <c r="M152" s="357">
        <v>44</v>
      </c>
      <c r="N152" s="357">
        <v>0.1</v>
      </c>
      <c r="O152" s="357">
        <v>0</v>
      </c>
      <c r="P152" s="357">
        <v>0</v>
      </c>
      <c r="Q152" s="357">
        <v>0</v>
      </c>
      <c r="R152" s="357">
        <v>0</v>
      </c>
      <c r="S152" s="357">
        <v>0.03</v>
      </c>
      <c r="T152" s="357">
        <v>0.01</v>
      </c>
      <c r="U152" s="357">
        <v>0</v>
      </c>
      <c r="V152" s="357">
        <v>0.4</v>
      </c>
      <c r="W152" s="358">
        <v>0</v>
      </c>
    </row>
    <row r="153" spans="2:23" x14ac:dyDescent="0.4">
      <c r="B153" s="355" t="s">
        <v>941</v>
      </c>
      <c r="C153" s="356" t="s">
        <v>941</v>
      </c>
      <c r="D153" s="357" t="s">
        <v>124</v>
      </c>
      <c r="E153" s="357">
        <v>97</v>
      </c>
      <c r="F153" s="357">
        <v>7.8</v>
      </c>
      <c r="G153" s="357">
        <v>6.7</v>
      </c>
      <c r="H153" s="357">
        <v>1.3</v>
      </c>
      <c r="I153" s="357">
        <v>390</v>
      </c>
      <c r="J153" s="357">
        <v>0</v>
      </c>
      <c r="K153" s="357">
        <v>0</v>
      </c>
      <c r="L153" s="357">
        <v>0</v>
      </c>
      <c r="M153" s="357">
        <v>0</v>
      </c>
      <c r="N153" s="357">
        <v>0</v>
      </c>
      <c r="O153" s="357">
        <v>0</v>
      </c>
      <c r="P153" s="357">
        <v>0</v>
      </c>
      <c r="Q153" s="357">
        <v>0</v>
      </c>
      <c r="R153" s="357">
        <v>0</v>
      </c>
      <c r="S153" s="357">
        <v>0</v>
      </c>
      <c r="T153" s="357">
        <v>0</v>
      </c>
      <c r="U153" s="357">
        <v>0</v>
      </c>
      <c r="V153" s="357">
        <v>0</v>
      </c>
      <c r="W153" s="358">
        <v>1</v>
      </c>
    </row>
    <row r="154" spans="2:23" x14ac:dyDescent="0.4">
      <c r="B154" s="355" t="s">
        <v>941</v>
      </c>
      <c r="C154" s="356" t="s">
        <v>941</v>
      </c>
      <c r="D154" s="357" t="s">
        <v>126</v>
      </c>
      <c r="E154" s="357">
        <v>16</v>
      </c>
      <c r="F154" s="357">
        <v>0.8</v>
      </c>
      <c r="G154" s="357">
        <v>0.6</v>
      </c>
      <c r="H154" s="357">
        <v>2.2000000000000002</v>
      </c>
      <c r="I154" s="357">
        <v>90</v>
      </c>
      <c r="J154" s="357">
        <v>19</v>
      </c>
      <c r="K154" s="357">
        <v>12</v>
      </c>
      <c r="L154" s="357">
        <v>4</v>
      </c>
      <c r="M154" s="357">
        <v>12</v>
      </c>
      <c r="N154" s="357">
        <v>0.2</v>
      </c>
      <c r="O154" s="357">
        <v>0</v>
      </c>
      <c r="P154" s="357">
        <v>0</v>
      </c>
      <c r="Q154" s="357">
        <v>0.2</v>
      </c>
      <c r="R154" s="357">
        <v>0</v>
      </c>
      <c r="S154" s="357">
        <v>0</v>
      </c>
      <c r="T154" s="357">
        <v>0.01</v>
      </c>
      <c r="U154" s="357">
        <v>0</v>
      </c>
      <c r="V154" s="357">
        <v>0.6</v>
      </c>
      <c r="W154" s="358">
        <v>0.2</v>
      </c>
    </row>
    <row r="155" spans="2:23" x14ac:dyDescent="0.4">
      <c r="B155" s="355" t="s">
        <v>941</v>
      </c>
      <c r="C155" s="356" t="s">
        <v>941</v>
      </c>
      <c r="D155" s="357" t="s">
        <v>128</v>
      </c>
      <c r="E155" s="357">
        <v>8</v>
      </c>
      <c r="F155" s="357">
        <v>0.6</v>
      </c>
      <c r="G155" s="357">
        <v>0.2</v>
      </c>
      <c r="H155" s="357">
        <v>0.9</v>
      </c>
      <c r="I155" s="357">
        <v>54</v>
      </c>
      <c r="J155" s="357">
        <v>38</v>
      </c>
      <c r="K155" s="357">
        <v>12</v>
      </c>
      <c r="L155" s="357">
        <v>7</v>
      </c>
      <c r="M155" s="357">
        <v>9</v>
      </c>
      <c r="N155" s="357">
        <v>0.1</v>
      </c>
      <c r="O155" s="357">
        <v>52</v>
      </c>
      <c r="P155" s="357">
        <v>0</v>
      </c>
      <c r="Q155" s="357">
        <v>1.1000000000000001</v>
      </c>
      <c r="R155" s="357">
        <v>35</v>
      </c>
      <c r="S155" s="357">
        <v>0.01</v>
      </c>
      <c r="T155" s="357">
        <v>0.02</v>
      </c>
      <c r="U155" s="357">
        <v>2</v>
      </c>
      <c r="V155" s="357">
        <v>0.5</v>
      </c>
      <c r="W155" s="358">
        <v>0.1</v>
      </c>
    </row>
    <row r="156" spans="2:23" x14ac:dyDescent="0.4">
      <c r="B156" s="355" t="s">
        <v>941</v>
      </c>
      <c r="C156" s="356" t="s">
        <v>942</v>
      </c>
      <c r="D156" s="357"/>
      <c r="E156" s="357">
        <v>339</v>
      </c>
      <c r="F156" s="357">
        <v>12.5</v>
      </c>
      <c r="G156" s="357">
        <v>7.9</v>
      </c>
      <c r="H156" s="357">
        <v>52.6</v>
      </c>
      <c r="I156" s="357">
        <v>535</v>
      </c>
      <c r="J156" s="357">
        <v>95</v>
      </c>
      <c r="K156" s="357">
        <v>28</v>
      </c>
      <c r="L156" s="357">
        <v>20</v>
      </c>
      <c r="M156" s="357">
        <v>65</v>
      </c>
      <c r="N156" s="357">
        <v>0.4</v>
      </c>
      <c r="O156" s="357">
        <v>52</v>
      </c>
      <c r="P156" s="357">
        <v>0</v>
      </c>
      <c r="Q156" s="357">
        <v>1.3</v>
      </c>
      <c r="R156" s="357">
        <v>35</v>
      </c>
      <c r="S156" s="357">
        <v>0.04</v>
      </c>
      <c r="T156" s="357">
        <v>0.04</v>
      </c>
      <c r="U156" s="357">
        <v>2</v>
      </c>
      <c r="V156" s="357">
        <v>1.5</v>
      </c>
      <c r="W156" s="358">
        <v>1.3</v>
      </c>
    </row>
    <row r="157" spans="2:23" x14ac:dyDescent="0.4">
      <c r="B157" s="355" t="s">
        <v>944</v>
      </c>
      <c r="C157" s="356"/>
      <c r="D157" s="357"/>
      <c r="E157" s="357">
        <v>642</v>
      </c>
      <c r="F157" s="357">
        <v>21.2</v>
      </c>
      <c r="G157" s="357">
        <v>10.9</v>
      </c>
      <c r="H157" s="357">
        <v>110.6</v>
      </c>
      <c r="I157" s="357">
        <v>935</v>
      </c>
      <c r="J157" s="357">
        <v>309</v>
      </c>
      <c r="K157" s="357">
        <v>49</v>
      </c>
      <c r="L157" s="357">
        <v>43</v>
      </c>
      <c r="M157" s="357">
        <v>184</v>
      </c>
      <c r="N157" s="357">
        <v>0.9</v>
      </c>
      <c r="O157" s="357">
        <v>142</v>
      </c>
      <c r="P157" s="357">
        <v>0.2</v>
      </c>
      <c r="Q157" s="357">
        <v>1.5</v>
      </c>
      <c r="R157" s="357">
        <v>40</v>
      </c>
      <c r="S157" s="357">
        <v>0.11</v>
      </c>
      <c r="T157" s="357">
        <v>0.14000000000000001</v>
      </c>
      <c r="U157" s="357">
        <v>5</v>
      </c>
      <c r="V157" s="357">
        <v>2.8</v>
      </c>
      <c r="W157" s="358">
        <v>2.2999999999999998</v>
      </c>
    </row>
    <row r="158" spans="2:23" x14ac:dyDescent="0.4">
      <c r="B158" s="359">
        <v>45306</v>
      </c>
      <c r="C158" s="356" t="s">
        <v>848</v>
      </c>
      <c r="D158" s="357" t="s">
        <v>915</v>
      </c>
      <c r="E158" s="357">
        <v>218</v>
      </c>
      <c r="F158" s="357">
        <v>3.3</v>
      </c>
      <c r="G158" s="357">
        <v>0.4</v>
      </c>
      <c r="H158" s="357">
        <v>48.2</v>
      </c>
      <c r="I158" s="357">
        <v>1</v>
      </c>
      <c r="J158" s="357">
        <v>38</v>
      </c>
      <c r="K158" s="357">
        <v>4</v>
      </c>
      <c r="L158" s="357">
        <v>9</v>
      </c>
      <c r="M158" s="357">
        <v>44</v>
      </c>
      <c r="N158" s="357">
        <v>0.1</v>
      </c>
      <c r="O158" s="357">
        <v>0</v>
      </c>
      <c r="P158" s="357">
        <v>0</v>
      </c>
      <c r="Q158" s="357">
        <v>0</v>
      </c>
      <c r="R158" s="357">
        <v>0</v>
      </c>
      <c r="S158" s="357">
        <v>0.03</v>
      </c>
      <c r="T158" s="357">
        <v>0.01</v>
      </c>
      <c r="U158" s="357">
        <v>0</v>
      </c>
      <c r="V158" s="357">
        <v>0.4</v>
      </c>
      <c r="W158" s="358">
        <v>0</v>
      </c>
    </row>
    <row r="159" spans="2:23" x14ac:dyDescent="0.4">
      <c r="B159" s="355" t="s">
        <v>941</v>
      </c>
      <c r="C159" s="356" t="s">
        <v>941</v>
      </c>
      <c r="D159" s="357" t="s">
        <v>130</v>
      </c>
      <c r="E159" s="357">
        <v>127</v>
      </c>
      <c r="F159" s="357">
        <v>4.3</v>
      </c>
      <c r="G159" s="357">
        <v>6.6</v>
      </c>
      <c r="H159" s="357">
        <v>11.9</v>
      </c>
      <c r="I159" s="357">
        <v>256</v>
      </c>
      <c r="J159" s="357">
        <v>0</v>
      </c>
      <c r="K159" s="357">
        <v>0</v>
      </c>
      <c r="L159" s="357">
        <v>0</v>
      </c>
      <c r="M159" s="357">
        <v>0</v>
      </c>
      <c r="N159" s="357">
        <v>0</v>
      </c>
      <c r="O159" s="357">
        <v>0</v>
      </c>
      <c r="P159" s="357">
        <v>0</v>
      </c>
      <c r="Q159" s="357">
        <v>1</v>
      </c>
      <c r="R159" s="357">
        <v>11</v>
      </c>
      <c r="S159" s="357">
        <v>0</v>
      </c>
      <c r="T159" s="357">
        <v>0</v>
      </c>
      <c r="U159" s="357">
        <v>0</v>
      </c>
      <c r="V159" s="357">
        <v>0</v>
      </c>
      <c r="W159" s="358">
        <v>0.7</v>
      </c>
    </row>
    <row r="160" spans="2:23" x14ac:dyDescent="0.4">
      <c r="B160" s="355" t="s">
        <v>941</v>
      </c>
      <c r="C160" s="356" t="s">
        <v>941</v>
      </c>
      <c r="D160" s="357" t="s">
        <v>953</v>
      </c>
      <c r="E160" s="357">
        <v>22</v>
      </c>
      <c r="F160" s="357">
        <v>1</v>
      </c>
      <c r="G160" s="357">
        <v>1.3</v>
      </c>
      <c r="H160" s="357">
        <v>1.8</v>
      </c>
      <c r="I160" s="357">
        <v>104</v>
      </c>
      <c r="J160" s="357">
        <v>48</v>
      </c>
      <c r="K160" s="357">
        <v>8</v>
      </c>
      <c r="L160" s="357">
        <v>4</v>
      </c>
      <c r="M160" s="357">
        <v>11</v>
      </c>
      <c r="N160" s="357">
        <v>0.1</v>
      </c>
      <c r="O160" s="357">
        <v>1</v>
      </c>
      <c r="P160" s="357">
        <v>0</v>
      </c>
      <c r="Q160" s="357">
        <v>0</v>
      </c>
      <c r="R160" s="357">
        <v>14</v>
      </c>
      <c r="S160" s="357">
        <v>0.12</v>
      </c>
      <c r="T160" s="357">
        <v>0.02</v>
      </c>
      <c r="U160" s="357">
        <v>7</v>
      </c>
      <c r="V160" s="357">
        <v>0.3</v>
      </c>
      <c r="W160" s="358">
        <v>0.2</v>
      </c>
    </row>
    <row r="161" spans="2:23" x14ac:dyDescent="0.4">
      <c r="B161" s="355" t="s">
        <v>941</v>
      </c>
      <c r="C161" s="356" t="s">
        <v>941</v>
      </c>
      <c r="D161" s="357" t="s">
        <v>134</v>
      </c>
      <c r="E161" s="357">
        <v>11</v>
      </c>
      <c r="F161" s="357">
        <v>0.2</v>
      </c>
      <c r="G161" s="357">
        <v>0.6</v>
      </c>
      <c r="H161" s="357">
        <v>1.3</v>
      </c>
      <c r="I161" s="357">
        <v>34</v>
      </c>
      <c r="J161" s="357">
        <v>34</v>
      </c>
      <c r="K161" s="357">
        <v>7</v>
      </c>
      <c r="L161" s="357">
        <v>5</v>
      </c>
      <c r="M161" s="357">
        <v>6</v>
      </c>
      <c r="N161" s="357">
        <v>0</v>
      </c>
      <c r="O161" s="357">
        <v>4</v>
      </c>
      <c r="P161" s="357">
        <v>0</v>
      </c>
      <c r="Q161" s="357">
        <v>0.8</v>
      </c>
      <c r="R161" s="357">
        <v>7</v>
      </c>
      <c r="S161" s="357">
        <v>0.01</v>
      </c>
      <c r="T161" s="357">
        <v>0.01</v>
      </c>
      <c r="U161" s="357">
        <v>0</v>
      </c>
      <c r="V161" s="357">
        <v>0.5</v>
      </c>
      <c r="W161" s="358">
        <v>0.1</v>
      </c>
    </row>
    <row r="162" spans="2:23" x14ac:dyDescent="0.4">
      <c r="B162" s="355" t="s">
        <v>941</v>
      </c>
      <c r="C162" s="356" t="s">
        <v>942</v>
      </c>
      <c r="D162" s="357"/>
      <c r="E162" s="357">
        <v>378</v>
      </c>
      <c r="F162" s="357">
        <v>8.8000000000000007</v>
      </c>
      <c r="G162" s="357">
        <v>8.9</v>
      </c>
      <c r="H162" s="357">
        <v>63.2</v>
      </c>
      <c r="I162" s="357">
        <v>395</v>
      </c>
      <c r="J162" s="357">
        <v>120</v>
      </c>
      <c r="K162" s="357">
        <v>19</v>
      </c>
      <c r="L162" s="357">
        <v>18</v>
      </c>
      <c r="M162" s="357">
        <v>61</v>
      </c>
      <c r="N162" s="357">
        <v>0.2</v>
      </c>
      <c r="O162" s="357">
        <v>5</v>
      </c>
      <c r="P162" s="357">
        <v>0</v>
      </c>
      <c r="Q162" s="357">
        <v>1.8</v>
      </c>
      <c r="R162" s="357">
        <v>32</v>
      </c>
      <c r="S162" s="357">
        <v>0.16</v>
      </c>
      <c r="T162" s="357">
        <v>0.04</v>
      </c>
      <c r="U162" s="357">
        <v>7</v>
      </c>
      <c r="V162" s="357">
        <v>1.2</v>
      </c>
      <c r="W162" s="358">
        <v>1</v>
      </c>
    </row>
    <row r="163" spans="2:23" x14ac:dyDescent="0.4">
      <c r="B163" s="355" t="s">
        <v>941</v>
      </c>
      <c r="C163" s="356" t="s">
        <v>858</v>
      </c>
      <c r="D163" s="357" t="s">
        <v>915</v>
      </c>
      <c r="E163" s="357">
        <v>218</v>
      </c>
      <c r="F163" s="357">
        <v>3.3</v>
      </c>
      <c r="G163" s="357">
        <v>0.4</v>
      </c>
      <c r="H163" s="357">
        <v>48.2</v>
      </c>
      <c r="I163" s="357">
        <v>1</v>
      </c>
      <c r="J163" s="357">
        <v>38</v>
      </c>
      <c r="K163" s="357">
        <v>4</v>
      </c>
      <c r="L163" s="357">
        <v>9</v>
      </c>
      <c r="M163" s="357">
        <v>44</v>
      </c>
      <c r="N163" s="357">
        <v>0.1</v>
      </c>
      <c r="O163" s="357">
        <v>0</v>
      </c>
      <c r="P163" s="357">
        <v>0</v>
      </c>
      <c r="Q163" s="357">
        <v>0</v>
      </c>
      <c r="R163" s="357">
        <v>0</v>
      </c>
      <c r="S163" s="357">
        <v>0.03</v>
      </c>
      <c r="T163" s="357">
        <v>0.01</v>
      </c>
      <c r="U163" s="357">
        <v>0</v>
      </c>
      <c r="V163" s="357">
        <v>0.4</v>
      </c>
      <c r="W163" s="358">
        <v>0</v>
      </c>
    </row>
    <row r="164" spans="2:23" x14ac:dyDescent="0.4">
      <c r="B164" s="355" t="s">
        <v>941</v>
      </c>
      <c r="C164" s="356" t="s">
        <v>941</v>
      </c>
      <c r="D164" s="357" t="s">
        <v>135</v>
      </c>
      <c r="E164" s="357">
        <v>60</v>
      </c>
      <c r="F164" s="357">
        <v>4.5</v>
      </c>
      <c r="G164" s="357">
        <v>3.4</v>
      </c>
      <c r="H164" s="357">
        <v>3.3</v>
      </c>
      <c r="I164" s="357">
        <v>159</v>
      </c>
      <c r="J164" s="357">
        <v>91</v>
      </c>
      <c r="K164" s="357">
        <v>4</v>
      </c>
      <c r="L164" s="357">
        <v>6</v>
      </c>
      <c r="M164" s="357">
        <v>44</v>
      </c>
      <c r="N164" s="357">
        <v>0.1</v>
      </c>
      <c r="O164" s="357">
        <v>1</v>
      </c>
      <c r="P164" s="357">
        <v>0</v>
      </c>
      <c r="Q164" s="357">
        <v>0.1</v>
      </c>
      <c r="R164" s="357">
        <v>0</v>
      </c>
      <c r="S164" s="357">
        <v>0.15</v>
      </c>
      <c r="T164" s="357">
        <v>0.05</v>
      </c>
      <c r="U164" s="357">
        <v>1</v>
      </c>
      <c r="V164" s="357">
        <v>0.2</v>
      </c>
      <c r="W164" s="358">
        <v>0.4</v>
      </c>
    </row>
    <row r="165" spans="2:23" x14ac:dyDescent="0.4">
      <c r="B165" s="355" t="s">
        <v>941</v>
      </c>
      <c r="C165" s="356" t="s">
        <v>941</v>
      </c>
      <c r="D165" s="357" t="s">
        <v>137</v>
      </c>
      <c r="E165" s="357">
        <v>24</v>
      </c>
      <c r="F165" s="357">
        <v>1.8</v>
      </c>
      <c r="G165" s="357">
        <v>0.8</v>
      </c>
      <c r="H165" s="357">
        <v>2.6</v>
      </c>
      <c r="I165" s="357">
        <v>96</v>
      </c>
      <c r="J165" s="357">
        <v>28</v>
      </c>
      <c r="K165" s="357">
        <v>9</v>
      </c>
      <c r="L165" s="357">
        <v>4</v>
      </c>
      <c r="M165" s="357">
        <v>17</v>
      </c>
      <c r="N165" s="357">
        <v>1.4</v>
      </c>
      <c r="O165" s="357">
        <v>73</v>
      </c>
      <c r="P165" s="357">
        <v>0</v>
      </c>
      <c r="Q165" s="357">
        <v>0.1</v>
      </c>
      <c r="R165" s="357">
        <v>1</v>
      </c>
      <c r="S165" s="357">
        <v>0</v>
      </c>
      <c r="T165" s="357">
        <v>0</v>
      </c>
      <c r="U165" s="357">
        <v>0</v>
      </c>
      <c r="V165" s="357">
        <v>0.4</v>
      </c>
      <c r="W165" s="358">
        <v>0.2</v>
      </c>
    </row>
    <row r="166" spans="2:23" x14ac:dyDescent="0.4">
      <c r="B166" s="355" t="s">
        <v>941</v>
      </c>
      <c r="C166" s="356" t="s">
        <v>941</v>
      </c>
      <c r="D166" s="357" t="s">
        <v>138</v>
      </c>
      <c r="E166" s="357">
        <v>4</v>
      </c>
      <c r="F166" s="357">
        <v>0.3</v>
      </c>
      <c r="G166" s="357">
        <v>0</v>
      </c>
      <c r="H166" s="357">
        <v>0.6</v>
      </c>
      <c r="I166" s="357">
        <v>46</v>
      </c>
      <c r="J166" s="357">
        <v>32</v>
      </c>
      <c r="K166" s="357">
        <v>10</v>
      </c>
      <c r="L166" s="357">
        <v>5</v>
      </c>
      <c r="M166" s="357">
        <v>6</v>
      </c>
      <c r="N166" s="357">
        <v>0.1</v>
      </c>
      <c r="O166" s="357">
        <v>32</v>
      </c>
      <c r="P166" s="357">
        <v>0</v>
      </c>
      <c r="Q166" s="357">
        <v>0.2</v>
      </c>
      <c r="R166" s="357">
        <v>25</v>
      </c>
      <c r="S166" s="357">
        <v>0</v>
      </c>
      <c r="T166" s="357">
        <v>0.01</v>
      </c>
      <c r="U166" s="357">
        <v>2</v>
      </c>
      <c r="V166" s="357">
        <v>0.3</v>
      </c>
      <c r="W166" s="358">
        <v>0.1</v>
      </c>
    </row>
    <row r="167" spans="2:23" x14ac:dyDescent="0.4">
      <c r="B167" s="355" t="s">
        <v>941</v>
      </c>
      <c r="C167" s="356" t="s">
        <v>942</v>
      </c>
      <c r="D167" s="357"/>
      <c r="E167" s="357">
        <v>306</v>
      </c>
      <c r="F167" s="357">
        <v>9.9</v>
      </c>
      <c r="G167" s="357">
        <v>4.5999999999999996</v>
      </c>
      <c r="H167" s="357">
        <v>54.7</v>
      </c>
      <c r="I167" s="357">
        <v>302</v>
      </c>
      <c r="J167" s="357">
        <v>189</v>
      </c>
      <c r="K167" s="357">
        <v>27</v>
      </c>
      <c r="L167" s="357">
        <v>24</v>
      </c>
      <c r="M167" s="357">
        <v>111</v>
      </c>
      <c r="N167" s="357">
        <v>1.7</v>
      </c>
      <c r="O167" s="357">
        <v>106</v>
      </c>
      <c r="P167" s="357">
        <v>0</v>
      </c>
      <c r="Q167" s="357">
        <v>0.4</v>
      </c>
      <c r="R167" s="357">
        <v>26</v>
      </c>
      <c r="S167" s="357">
        <v>0.18</v>
      </c>
      <c r="T167" s="357">
        <v>7.0000000000000007E-2</v>
      </c>
      <c r="U167" s="357">
        <v>3</v>
      </c>
      <c r="V167" s="357">
        <v>1.3</v>
      </c>
      <c r="W167" s="358">
        <v>0.7</v>
      </c>
    </row>
    <row r="168" spans="2:23" x14ac:dyDescent="0.4">
      <c r="B168" s="355" t="s">
        <v>944</v>
      </c>
      <c r="C168" s="356"/>
      <c r="D168" s="357"/>
      <c r="E168" s="357">
        <v>684</v>
      </c>
      <c r="F168" s="357">
        <v>18.7</v>
      </c>
      <c r="G168" s="357">
        <v>13.5</v>
      </c>
      <c r="H168" s="357">
        <v>117.9</v>
      </c>
      <c r="I168" s="357">
        <v>697</v>
      </c>
      <c r="J168" s="357">
        <v>309</v>
      </c>
      <c r="K168" s="357">
        <v>46</v>
      </c>
      <c r="L168" s="357">
        <v>42</v>
      </c>
      <c r="M168" s="357">
        <v>172</v>
      </c>
      <c r="N168" s="357">
        <v>1.9</v>
      </c>
      <c r="O168" s="357">
        <v>111</v>
      </c>
      <c r="P168" s="357">
        <v>0</v>
      </c>
      <c r="Q168" s="357">
        <v>2.2000000000000002</v>
      </c>
      <c r="R168" s="357">
        <v>58</v>
      </c>
      <c r="S168" s="357">
        <v>0.34</v>
      </c>
      <c r="T168" s="357">
        <v>0.11</v>
      </c>
      <c r="U168" s="357">
        <v>10</v>
      </c>
      <c r="V168" s="357">
        <v>2.5</v>
      </c>
      <c r="W168" s="358">
        <v>1.7</v>
      </c>
    </row>
    <row r="169" spans="2:23" x14ac:dyDescent="0.4">
      <c r="B169" s="359">
        <v>45307</v>
      </c>
      <c r="C169" s="356" t="s">
        <v>848</v>
      </c>
      <c r="D169" s="357" t="s">
        <v>915</v>
      </c>
      <c r="E169" s="357">
        <v>218</v>
      </c>
      <c r="F169" s="357">
        <v>3.3</v>
      </c>
      <c r="G169" s="357">
        <v>0.4</v>
      </c>
      <c r="H169" s="357">
        <v>48.2</v>
      </c>
      <c r="I169" s="357">
        <v>1</v>
      </c>
      <c r="J169" s="357">
        <v>38</v>
      </c>
      <c r="K169" s="357">
        <v>4</v>
      </c>
      <c r="L169" s="357">
        <v>9</v>
      </c>
      <c r="M169" s="357">
        <v>44</v>
      </c>
      <c r="N169" s="357">
        <v>0.1</v>
      </c>
      <c r="O169" s="357">
        <v>0</v>
      </c>
      <c r="P169" s="357">
        <v>0</v>
      </c>
      <c r="Q169" s="357">
        <v>0</v>
      </c>
      <c r="R169" s="357">
        <v>0</v>
      </c>
      <c r="S169" s="357">
        <v>0.03</v>
      </c>
      <c r="T169" s="357">
        <v>0.01</v>
      </c>
      <c r="U169" s="357">
        <v>0</v>
      </c>
      <c r="V169" s="357">
        <v>0.4</v>
      </c>
      <c r="W169" s="358">
        <v>0</v>
      </c>
    </row>
    <row r="170" spans="2:23" x14ac:dyDescent="0.4">
      <c r="B170" s="355" t="s">
        <v>941</v>
      </c>
      <c r="C170" s="356" t="s">
        <v>941</v>
      </c>
      <c r="D170" s="357" t="s">
        <v>139</v>
      </c>
      <c r="E170" s="357">
        <v>113</v>
      </c>
      <c r="F170" s="357">
        <v>8.6</v>
      </c>
      <c r="G170" s="357">
        <v>6.8</v>
      </c>
      <c r="H170" s="357">
        <v>3.1</v>
      </c>
      <c r="I170" s="357">
        <v>164</v>
      </c>
      <c r="J170" s="357">
        <v>198</v>
      </c>
      <c r="K170" s="357">
        <v>7</v>
      </c>
      <c r="L170" s="357">
        <v>14</v>
      </c>
      <c r="M170" s="357">
        <v>59</v>
      </c>
      <c r="N170" s="357">
        <v>0.6</v>
      </c>
      <c r="O170" s="357">
        <v>19</v>
      </c>
      <c r="P170" s="357">
        <v>3.1</v>
      </c>
      <c r="Q170" s="357">
        <v>0.8</v>
      </c>
      <c r="R170" s="357">
        <v>0</v>
      </c>
      <c r="S170" s="357">
        <v>0.09</v>
      </c>
      <c r="T170" s="357">
        <v>0.15</v>
      </c>
      <c r="U170" s="357">
        <v>3</v>
      </c>
      <c r="V170" s="357">
        <v>0.2</v>
      </c>
      <c r="W170" s="358">
        <v>0.4</v>
      </c>
    </row>
    <row r="171" spans="2:23" x14ac:dyDescent="0.4">
      <c r="B171" s="355" t="s">
        <v>941</v>
      </c>
      <c r="C171" s="356" t="s">
        <v>941</v>
      </c>
      <c r="D171" s="357" t="s">
        <v>140</v>
      </c>
      <c r="E171" s="357">
        <v>39</v>
      </c>
      <c r="F171" s="357">
        <v>0.4</v>
      </c>
      <c r="G171" s="357">
        <v>2.2000000000000002</v>
      </c>
      <c r="H171" s="357">
        <v>4.5</v>
      </c>
      <c r="I171" s="357">
        <v>123</v>
      </c>
      <c r="J171" s="357">
        <v>30</v>
      </c>
      <c r="K171" s="357">
        <v>2</v>
      </c>
      <c r="L171" s="357">
        <v>3</v>
      </c>
      <c r="M171" s="357">
        <v>8</v>
      </c>
      <c r="N171" s="357">
        <v>0</v>
      </c>
      <c r="O171" s="357">
        <v>9</v>
      </c>
      <c r="P171" s="357">
        <v>0</v>
      </c>
      <c r="Q171" s="357">
        <v>0</v>
      </c>
      <c r="R171" s="357">
        <v>3</v>
      </c>
      <c r="S171" s="357">
        <v>0.01</v>
      </c>
      <c r="T171" s="357">
        <v>0.01</v>
      </c>
      <c r="U171" s="357">
        <v>0</v>
      </c>
      <c r="V171" s="357">
        <v>0.3</v>
      </c>
      <c r="W171" s="358">
        <v>0.3</v>
      </c>
    </row>
    <row r="172" spans="2:23" x14ac:dyDescent="0.4">
      <c r="B172" s="355" t="s">
        <v>941</v>
      </c>
      <c r="C172" s="356" t="s">
        <v>941</v>
      </c>
      <c r="D172" s="357" t="s">
        <v>142</v>
      </c>
      <c r="E172" s="357">
        <v>3</v>
      </c>
      <c r="F172" s="357">
        <v>0.2</v>
      </c>
      <c r="G172" s="357">
        <v>0</v>
      </c>
      <c r="H172" s="357">
        <v>0.6</v>
      </c>
      <c r="I172" s="357">
        <v>51</v>
      </c>
      <c r="J172" s="357">
        <v>46</v>
      </c>
      <c r="K172" s="357">
        <v>13</v>
      </c>
      <c r="L172" s="357">
        <v>2</v>
      </c>
      <c r="M172" s="357">
        <v>5</v>
      </c>
      <c r="N172" s="357">
        <v>0.2</v>
      </c>
      <c r="O172" s="357">
        <v>40</v>
      </c>
      <c r="P172" s="357">
        <v>0</v>
      </c>
      <c r="Q172" s="357">
        <v>0.1</v>
      </c>
      <c r="R172" s="357">
        <v>16</v>
      </c>
      <c r="S172" s="357">
        <v>0.01</v>
      </c>
      <c r="T172" s="357">
        <v>0.01</v>
      </c>
      <c r="U172" s="357">
        <v>3</v>
      </c>
      <c r="V172" s="357">
        <v>0.1</v>
      </c>
      <c r="W172" s="358">
        <v>0.1</v>
      </c>
    </row>
    <row r="173" spans="2:23" x14ac:dyDescent="0.4">
      <c r="B173" s="355" t="s">
        <v>941</v>
      </c>
      <c r="C173" s="356" t="s">
        <v>942</v>
      </c>
      <c r="D173" s="357"/>
      <c r="E173" s="357">
        <v>373</v>
      </c>
      <c r="F173" s="357">
        <v>12.5</v>
      </c>
      <c r="G173" s="357">
        <v>9.4</v>
      </c>
      <c r="H173" s="357">
        <v>56.4</v>
      </c>
      <c r="I173" s="357">
        <v>339</v>
      </c>
      <c r="J173" s="357">
        <v>312</v>
      </c>
      <c r="K173" s="357">
        <v>26</v>
      </c>
      <c r="L173" s="357">
        <v>28</v>
      </c>
      <c r="M173" s="357">
        <v>116</v>
      </c>
      <c r="N173" s="357">
        <v>0.9</v>
      </c>
      <c r="O173" s="357">
        <v>68</v>
      </c>
      <c r="P173" s="357">
        <v>3.1</v>
      </c>
      <c r="Q173" s="357">
        <v>0.9</v>
      </c>
      <c r="R173" s="357">
        <v>19</v>
      </c>
      <c r="S173" s="357">
        <v>0.14000000000000001</v>
      </c>
      <c r="T173" s="357">
        <v>0.18</v>
      </c>
      <c r="U173" s="357">
        <v>6</v>
      </c>
      <c r="V173" s="357">
        <v>1</v>
      </c>
      <c r="W173" s="358">
        <v>0.8</v>
      </c>
    </row>
    <row r="174" spans="2:23" x14ac:dyDescent="0.4">
      <c r="B174" s="355" t="s">
        <v>941</v>
      </c>
      <c r="C174" s="356" t="s">
        <v>858</v>
      </c>
      <c r="D174" s="357" t="s">
        <v>915</v>
      </c>
      <c r="E174" s="357">
        <v>218</v>
      </c>
      <c r="F174" s="357">
        <v>3.3</v>
      </c>
      <c r="G174" s="357">
        <v>0.4</v>
      </c>
      <c r="H174" s="357">
        <v>48.2</v>
      </c>
      <c r="I174" s="357">
        <v>1</v>
      </c>
      <c r="J174" s="357">
        <v>38</v>
      </c>
      <c r="K174" s="357">
        <v>4</v>
      </c>
      <c r="L174" s="357">
        <v>9</v>
      </c>
      <c r="M174" s="357">
        <v>44</v>
      </c>
      <c r="N174" s="357">
        <v>0.1</v>
      </c>
      <c r="O174" s="357">
        <v>0</v>
      </c>
      <c r="P174" s="357">
        <v>0</v>
      </c>
      <c r="Q174" s="357">
        <v>0</v>
      </c>
      <c r="R174" s="357">
        <v>0</v>
      </c>
      <c r="S174" s="357">
        <v>0.03</v>
      </c>
      <c r="T174" s="357">
        <v>0.01</v>
      </c>
      <c r="U174" s="357">
        <v>0</v>
      </c>
      <c r="V174" s="357">
        <v>0.4</v>
      </c>
      <c r="W174" s="358">
        <v>0</v>
      </c>
    </row>
    <row r="175" spans="2:23" x14ac:dyDescent="0.4">
      <c r="B175" s="355" t="s">
        <v>941</v>
      </c>
      <c r="C175" s="356" t="s">
        <v>941</v>
      </c>
      <c r="D175" s="357" t="s">
        <v>143</v>
      </c>
      <c r="E175" s="357">
        <v>75</v>
      </c>
      <c r="F175" s="357">
        <v>3.7</v>
      </c>
      <c r="G175" s="357">
        <v>3</v>
      </c>
      <c r="H175" s="357">
        <v>8.4</v>
      </c>
      <c r="I175" s="357">
        <v>172</v>
      </c>
      <c r="J175" s="357">
        <v>81</v>
      </c>
      <c r="K175" s="357">
        <v>5</v>
      </c>
      <c r="L175" s="357">
        <v>7</v>
      </c>
      <c r="M175" s="357">
        <v>33</v>
      </c>
      <c r="N175" s="357">
        <v>0.1</v>
      </c>
      <c r="O175" s="357">
        <v>4</v>
      </c>
      <c r="P175" s="357">
        <v>0</v>
      </c>
      <c r="Q175" s="357">
        <v>0</v>
      </c>
      <c r="R175" s="357">
        <v>8</v>
      </c>
      <c r="S175" s="357">
        <v>0.01</v>
      </c>
      <c r="T175" s="357">
        <v>0.01</v>
      </c>
      <c r="U175" s="357">
        <v>7</v>
      </c>
      <c r="V175" s="357">
        <v>0.4</v>
      </c>
      <c r="W175" s="358">
        <v>0.4</v>
      </c>
    </row>
    <row r="176" spans="2:23" x14ac:dyDescent="0.4">
      <c r="B176" s="355" t="s">
        <v>941</v>
      </c>
      <c r="C176" s="356" t="s">
        <v>941</v>
      </c>
      <c r="D176" s="357" t="s">
        <v>145</v>
      </c>
      <c r="E176" s="357">
        <v>10</v>
      </c>
      <c r="F176" s="357">
        <v>0.3</v>
      </c>
      <c r="G176" s="357">
        <v>0</v>
      </c>
      <c r="H176" s="357">
        <v>2.2999999999999998</v>
      </c>
      <c r="I176" s="357">
        <v>90</v>
      </c>
      <c r="J176" s="357">
        <v>47</v>
      </c>
      <c r="K176" s="357">
        <v>4</v>
      </c>
      <c r="L176" s="357">
        <v>2</v>
      </c>
      <c r="M176" s="357">
        <v>6</v>
      </c>
      <c r="N176" s="357">
        <v>0</v>
      </c>
      <c r="O176" s="357">
        <v>27</v>
      </c>
      <c r="P176" s="357">
        <v>0</v>
      </c>
      <c r="Q176" s="357">
        <v>0</v>
      </c>
      <c r="R176" s="357">
        <v>1</v>
      </c>
      <c r="S176" s="357">
        <v>0</v>
      </c>
      <c r="T176" s="357">
        <v>0.01</v>
      </c>
      <c r="U176" s="357">
        <v>1</v>
      </c>
      <c r="V176" s="357">
        <v>0.5</v>
      </c>
      <c r="W176" s="358">
        <v>0.2</v>
      </c>
    </row>
    <row r="177" spans="2:23" x14ac:dyDescent="0.4">
      <c r="B177" s="355" t="s">
        <v>941</v>
      </c>
      <c r="C177" s="356" t="s">
        <v>941</v>
      </c>
      <c r="D177" s="357" t="s">
        <v>146</v>
      </c>
      <c r="E177" s="357">
        <v>5</v>
      </c>
      <c r="F177" s="357">
        <v>0.2</v>
      </c>
      <c r="G177" s="357">
        <v>0</v>
      </c>
      <c r="H177" s="357">
        <v>0.9</v>
      </c>
      <c r="I177" s="357">
        <v>57</v>
      </c>
      <c r="J177" s="357">
        <v>36</v>
      </c>
      <c r="K177" s="357">
        <v>15</v>
      </c>
      <c r="L177" s="357">
        <v>2</v>
      </c>
      <c r="M177" s="357">
        <v>7</v>
      </c>
      <c r="N177" s="357">
        <v>0.1</v>
      </c>
      <c r="O177" s="357">
        <v>62</v>
      </c>
      <c r="P177" s="357">
        <v>0</v>
      </c>
      <c r="Q177" s="357">
        <v>0.2</v>
      </c>
      <c r="R177" s="357">
        <v>24</v>
      </c>
      <c r="S177" s="357">
        <v>0</v>
      </c>
      <c r="T177" s="357">
        <v>0.01</v>
      </c>
      <c r="U177" s="357">
        <v>2</v>
      </c>
      <c r="V177" s="357">
        <v>0.3</v>
      </c>
      <c r="W177" s="358">
        <v>0.1</v>
      </c>
    </row>
    <row r="178" spans="2:23" x14ac:dyDescent="0.4">
      <c r="B178" s="355" t="s">
        <v>941</v>
      </c>
      <c r="C178" s="356" t="s">
        <v>942</v>
      </c>
      <c r="D178" s="357"/>
      <c r="E178" s="357">
        <v>308</v>
      </c>
      <c r="F178" s="357">
        <v>7.5</v>
      </c>
      <c r="G178" s="357">
        <v>3.4</v>
      </c>
      <c r="H178" s="357">
        <v>59.8</v>
      </c>
      <c r="I178" s="357">
        <v>320</v>
      </c>
      <c r="J178" s="357">
        <v>202</v>
      </c>
      <c r="K178" s="357">
        <v>28</v>
      </c>
      <c r="L178" s="357">
        <v>20</v>
      </c>
      <c r="M178" s="357">
        <v>90</v>
      </c>
      <c r="N178" s="357">
        <v>0.3</v>
      </c>
      <c r="O178" s="357">
        <v>93</v>
      </c>
      <c r="P178" s="357">
        <v>0</v>
      </c>
      <c r="Q178" s="357">
        <v>0.2</v>
      </c>
      <c r="R178" s="357">
        <v>33</v>
      </c>
      <c r="S178" s="357">
        <v>0.04</v>
      </c>
      <c r="T178" s="357">
        <v>0.04</v>
      </c>
      <c r="U178" s="357">
        <v>10</v>
      </c>
      <c r="V178" s="357">
        <v>1.6</v>
      </c>
      <c r="W178" s="358">
        <v>0.7</v>
      </c>
    </row>
    <row r="179" spans="2:23" x14ac:dyDescent="0.4">
      <c r="B179" s="355" t="s">
        <v>944</v>
      </c>
      <c r="C179" s="356"/>
      <c r="D179" s="357"/>
      <c r="E179" s="357">
        <v>681</v>
      </c>
      <c r="F179" s="357">
        <v>20</v>
      </c>
      <c r="G179" s="357">
        <v>12.8</v>
      </c>
      <c r="H179" s="357">
        <v>116.2</v>
      </c>
      <c r="I179" s="357">
        <v>659</v>
      </c>
      <c r="J179" s="357">
        <v>514</v>
      </c>
      <c r="K179" s="357">
        <v>54</v>
      </c>
      <c r="L179" s="357">
        <v>48</v>
      </c>
      <c r="M179" s="357">
        <v>206</v>
      </c>
      <c r="N179" s="357">
        <v>1.2</v>
      </c>
      <c r="O179" s="357">
        <v>161</v>
      </c>
      <c r="P179" s="357">
        <v>3.1</v>
      </c>
      <c r="Q179" s="357">
        <v>1.1000000000000001</v>
      </c>
      <c r="R179" s="357">
        <v>52</v>
      </c>
      <c r="S179" s="357">
        <v>0.18</v>
      </c>
      <c r="T179" s="357">
        <v>0.22</v>
      </c>
      <c r="U179" s="357">
        <v>16</v>
      </c>
      <c r="V179" s="357">
        <v>2.6</v>
      </c>
      <c r="W179" s="358">
        <v>1.5</v>
      </c>
    </row>
    <row r="180" spans="2:23" x14ac:dyDescent="0.4">
      <c r="B180" s="359">
        <v>45308</v>
      </c>
      <c r="C180" s="356" t="s">
        <v>848</v>
      </c>
      <c r="D180" s="357" t="s">
        <v>915</v>
      </c>
      <c r="E180" s="357">
        <v>218</v>
      </c>
      <c r="F180" s="357">
        <v>3.3</v>
      </c>
      <c r="G180" s="357">
        <v>0.4</v>
      </c>
      <c r="H180" s="357">
        <v>48.2</v>
      </c>
      <c r="I180" s="357">
        <v>1</v>
      </c>
      <c r="J180" s="357">
        <v>38</v>
      </c>
      <c r="K180" s="357">
        <v>4</v>
      </c>
      <c r="L180" s="357">
        <v>9</v>
      </c>
      <c r="M180" s="357">
        <v>44</v>
      </c>
      <c r="N180" s="357">
        <v>0.1</v>
      </c>
      <c r="O180" s="357">
        <v>0</v>
      </c>
      <c r="P180" s="357">
        <v>0</v>
      </c>
      <c r="Q180" s="357">
        <v>0</v>
      </c>
      <c r="R180" s="357">
        <v>0</v>
      </c>
      <c r="S180" s="357">
        <v>0.03</v>
      </c>
      <c r="T180" s="357">
        <v>0.01</v>
      </c>
      <c r="U180" s="357">
        <v>0</v>
      </c>
      <c r="V180" s="357">
        <v>0.4</v>
      </c>
      <c r="W180" s="358">
        <v>0</v>
      </c>
    </row>
    <row r="181" spans="2:23" x14ac:dyDescent="0.4">
      <c r="B181" s="355" t="s">
        <v>941</v>
      </c>
      <c r="C181" s="356" t="s">
        <v>941</v>
      </c>
      <c r="D181" s="357" t="s">
        <v>147</v>
      </c>
      <c r="E181" s="357">
        <v>94</v>
      </c>
      <c r="F181" s="357">
        <v>4</v>
      </c>
      <c r="G181" s="357">
        <v>5.3</v>
      </c>
      <c r="H181" s="357">
        <v>7.4</v>
      </c>
      <c r="I181" s="357">
        <v>423</v>
      </c>
      <c r="J181" s="357">
        <v>24</v>
      </c>
      <c r="K181" s="357">
        <v>2</v>
      </c>
      <c r="L181" s="357">
        <v>3</v>
      </c>
      <c r="M181" s="357">
        <v>7</v>
      </c>
      <c r="N181" s="357">
        <v>0.1</v>
      </c>
      <c r="O181" s="357">
        <v>0</v>
      </c>
      <c r="P181" s="357">
        <v>0</v>
      </c>
      <c r="Q181" s="357">
        <v>0</v>
      </c>
      <c r="R181" s="357">
        <v>0</v>
      </c>
      <c r="S181" s="357">
        <v>0</v>
      </c>
      <c r="T181" s="357">
        <v>0.01</v>
      </c>
      <c r="U181" s="357">
        <v>1</v>
      </c>
      <c r="V181" s="357">
        <v>0.7</v>
      </c>
      <c r="W181" s="358">
        <v>1.1000000000000001</v>
      </c>
    </row>
    <row r="182" spans="2:23" x14ac:dyDescent="0.4">
      <c r="B182" s="355" t="s">
        <v>941</v>
      </c>
      <c r="C182" s="356" t="s">
        <v>941</v>
      </c>
      <c r="D182" s="357" t="s">
        <v>150</v>
      </c>
      <c r="E182" s="357">
        <v>32</v>
      </c>
      <c r="F182" s="357">
        <v>1.5</v>
      </c>
      <c r="G182" s="357">
        <v>1.5</v>
      </c>
      <c r="H182" s="357">
        <v>3.4</v>
      </c>
      <c r="I182" s="357">
        <v>118</v>
      </c>
      <c r="J182" s="357">
        <v>60</v>
      </c>
      <c r="K182" s="357">
        <v>11</v>
      </c>
      <c r="L182" s="357">
        <v>7</v>
      </c>
      <c r="M182" s="357">
        <v>20</v>
      </c>
      <c r="N182" s="357">
        <v>0.2</v>
      </c>
      <c r="O182" s="357">
        <v>0</v>
      </c>
      <c r="P182" s="357">
        <v>0.1</v>
      </c>
      <c r="Q182" s="357">
        <v>0.1</v>
      </c>
      <c r="R182" s="357">
        <v>1</v>
      </c>
      <c r="S182" s="357">
        <v>0.05</v>
      </c>
      <c r="T182" s="357">
        <v>0.02</v>
      </c>
      <c r="U182" s="357">
        <v>1</v>
      </c>
      <c r="V182" s="357">
        <v>1</v>
      </c>
      <c r="W182" s="358">
        <v>0.3</v>
      </c>
    </row>
    <row r="183" spans="2:23" x14ac:dyDescent="0.4">
      <c r="B183" s="355" t="s">
        <v>941</v>
      </c>
      <c r="C183" s="356" t="s">
        <v>941</v>
      </c>
      <c r="D183" s="357" t="s">
        <v>151</v>
      </c>
      <c r="E183" s="357">
        <v>16</v>
      </c>
      <c r="F183" s="357">
        <v>0.4</v>
      </c>
      <c r="G183" s="357">
        <v>0</v>
      </c>
      <c r="H183" s="357">
        <v>3.3</v>
      </c>
      <c r="I183" s="357">
        <v>45</v>
      </c>
      <c r="J183" s="357">
        <v>66</v>
      </c>
      <c r="K183" s="357">
        <v>2</v>
      </c>
      <c r="L183" s="357">
        <v>3</v>
      </c>
      <c r="M183" s="357">
        <v>7</v>
      </c>
      <c r="N183" s="357">
        <v>0.1</v>
      </c>
      <c r="O183" s="357">
        <v>92</v>
      </c>
      <c r="P183" s="357">
        <v>0</v>
      </c>
      <c r="Q183" s="357">
        <v>0.7</v>
      </c>
      <c r="R183" s="357">
        <v>3</v>
      </c>
      <c r="S183" s="357">
        <v>0.01</v>
      </c>
      <c r="T183" s="357">
        <v>0.01</v>
      </c>
      <c r="U183" s="357">
        <v>6</v>
      </c>
      <c r="V183" s="357">
        <v>0.5</v>
      </c>
      <c r="W183" s="358">
        <v>0.1</v>
      </c>
    </row>
    <row r="184" spans="2:23" x14ac:dyDescent="0.4">
      <c r="B184" s="355" t="s">
        <v>941</v>
      </c>
      <c r="C184" s="356" t="s">
        <v>942</v>
      </c>
      <c r="D184" s="357"/>
      <c r="E184" s="357">
        <v>360</v>
      </c>
      <c r="F184" s="357">
        <v>9.1999999999999993</v>
      </c>
      <c r="G184" s="357">
        <v>7.2</v>
      </c>
      <c r="H184" s="357">
        <v>62.3</v>
      </c>
      <c r="I184" s="357">
        <v>587</v>
      </c>
      <c r="J184" s="357">
        <v>188</v>
      </c>
      <c r="K184" s="357">
        <v>19</v>
      </c>
      <c r="L184" s="357">
        <v>22</v>
      </c>
      <c r="M184" s="357">
        <v>78</v>
      </c>
      <c r="N184" s="357">
        <v>0.5</v>
      </c>
      <c r="O184" s="357">
        <v>92</v>
      </c>
      <c r="P184" s="357">
        <v>0.1</v>
      </c>
      <c r="Q184" s="357">
        <v>0.8</v>
      </c>
      <c r="R184" s="357">
        <v>4</v>
      </c>
      <c r="S184" s="357">
        <v>0.09</v>
      </c>
      <c r="T184" s="357">
        <v>0.05</v>
      </c>
      <c r="U184" s="357">
        <v>8</v>
      </c>
      <c r="V184" s="357">
        <v>2.6</v>
      </c>
      <c r="W184" s="358">
        <v>1.5</v>
      </c>
    </row>
    <row r="185" spans="2:23" x14ac:dyDescent="0.4">
      <c r="B185" s="355" t="s">
        <v>941</v>
      </c>
      <c r="C185" s="356" t="s">
        <v>858</v>
      </c>
      <c r="D185" s="357" t="s">
        <v>915</v>
      </c>
      <c r="E185" s="357">
        <v>218</v>
      </c>
      <c r="F185" s="357">
        <v>3.3</v>
      </c>
      <c r="G185" s="357">
        <v>0.4</v>
      </c>
      <c r="H185" s="357">
        <v>48.2</v>
      </c>
      <c r="I185" s="357">
        <v>1</v>
      </c>
      <c r="J185" s="357">
        <v>38</v>
      </c>
      <c r="K185" s="357">
        <v>4</v>
      </c>
      <c r="L185" s="357">
        <v>9</v>
      </c>
      <c r="M185" s="357">
        <v>44</v>
      </c>
      <c r="N185" s="357">
        <v>0.1</v>
      </c>
      <c r="O185" s="357">
        <v>0</v>
      </c>
      <c r="P185" s="357">
        <v>0</v>
      </c>
      <c r="Q185" s="357">
        <v>0</v>
      </c>
      <c r="R185" s="357">
        <v>0</v>
      </c>
      <c r="S185" s="357">
        <v>0.03</v>
      </c>
      <c r="T185" s="357">
        <v>0.01</v>
      </c>
      <c r="U185" s="357">
        <v>0</v>
      </c>
      <c r="V185" s="357">
        <v>0.4</v>
      </c>
      <c r="W185" s="358">
        <v>0</v>
      </c>
    </row>
    <row r="186" spans="2:23" x14ac:dyDescent="0.4">
      <c r="B186" s="355" t="s">
        <v>941</v>
      </c>
      <c r="C186" s="356" t="s">
        <v>941</v>
      </c>
      <c r="D186" s="357" t="s">
        <v>152</v>
      </c>
      <c r="E186" s="357">
        <v>82</v>
      </c>
      <c r="F186" s="357">
        <v>2.9</v>
      </c>
      <c r="G186" s="357">
        <v>3.2</v>
      </c>
      <c r="H186" s="357">
        <v>10.6</v>
      </c>
      <c r="I186" s="357">
        <v>220</v>
      </c>
      <c r="J186" s="357">
        <v>55</v>
      </c>
      <c r="K186" s="357">
        <v>11</v>
      </c>
      <c r="L186" s="357">
        <v>7</v>
      </c>
      <c r="M186" s="357">
        <v>26</v>
      </c>
      <c r="N186" s="357">
        <v>0.2</v>
      </c>
      <c r="O186" s="357">
        <v>1</v>
      </c>
      <c r="P186" s="357">
        <v>0.1</v>
      </c>
      <c r="Q186" s="357">
        <v>0</v>
      </c>
      <c r="R186" s="357">
        <v>1</v>
      </c>
      <c r="S186" s="357">
        <v>0.03</v>
      </c>
      <c r="T186" s="357">
        <v>0.03</v>
      </c>
      <c r="U186" s="357">
        <v>1</v>
      </c>
      <c r="V186" s="357">
        <v>0</v>
      </c>
      <c r="W186" s="358">
        <v>0.6</v>
      </c>
    </row>
    <row r="187" spans="2:23" x14ac:dyDescent="0.4">
      <c r="B187" s="355" t="s">
        <v>941</v>
      </c>
      <c r="C187" s="356" t="s">
        <v>941</v>
      </c>
      <c r="D187" s="357" t="s">
        <v>954</v>
      </c>
      <c r="E187" s="357">
        <v>23</v>
      </c>
      <c r="F187" s="357">
        <v>0.7</v>
      </c>
      <c r="G187" s="357">
        <v>1.3</v>
      </c>
      <c r="H187" s="357">
        <v>2.1</v>
      </c>
      <c r="I187" s="357">
        <v>61</v>
      </c>
      <c r="J187" s="357">
        <v>41</v>
      </c>
      <c r="K187" s="357">
        <v>5</v>
      </c>
      <c r="L187" s="357">
        <v>3</v>
      </c>
      <c r="M187" s="357">
        <v>8</v>
      </c>
      <c r="N187" s="357">
        <v>0</v>
      </c>
      <c r="O187" s="357">
        <v>19</v>
      </c>
      <c r="P187" s="357">
        <v>0</v>
      </c>
      <c r="Q187" s="357">
        <v>0</v>
      </c>
      <c r="R187" s="357">
        <v>9</v>
      </c>
      <c r="S187" s="357">
        <v>0</v>
      </c>
      <c r="T187" s="357">
        <v>0</v>
      </c>
      <c r="U187" s="357">
        <v>7</v>
      </c>
      <c r="V187" s="357">
        <v>0.4</v>
      </c>
      <c r="W187" s="358">
        <v>0.1</v>
      </c>
    </row>
    <row r="188" spans="2:23" x14ac:dyDescent="0.4">
      <c r="B188" s="355" t="s">
        <v>941</v>
      </c>
      <c r="C188" s="356" t="s">
        <v>941</v>
      </c>
      <c r="D188" s="357" t="s">
        <v>156</v>
      </c>
      <c r="E188" s="357">
        <v>8</v>
      </c>
      <c r="F188" s="357">
        <v>0.5</v>
      </c>
      <c r="G188" s="357">
        <v>0</v>
      </c>
      <c r="H188" s="357">
        <v>1.6</v>
      </c>
      <c r="I188" s="357">
        <v>86</v>
      </c>
      <c r="J188" s="357">
        <v>61</v>
      </c>
      <c r="K188" s="357">
        <v>4</v>
      </c>
      <c r="L188" s="357">
        <v>2</v>
      </c>
      <c r="M188" s="357">
        <v>9</v>
      </c>
      <c r="N188" s="357">
        <v>0.1</v>
      </c>
      <c r="O188" s="357">
        <v>0</v>
      </c>
      <c r="P188" s="357">
        <v>0</v>
      </c>
      <c r="Q188" s="357">
        <v>0.1</v>
      </c>
      <c r="R188" s="357">
        <v>4</v>
      </c>
      <c r="S188" s="357">
        <v>0.01</v>
      </c>
      <c r="T188" s="357">
        <v>0.01</v>
      </c>
      <c r="U188" s="357">
        <v>1</v>
      </c>
      <c r="V188" s="357">
        <v>0.5</v>
      </c>
      <c r="W188" s="358">
        <v>0.3</v>
      </c>
    </row>
    <row r="189" spans="2:23" x14ac:dyDescent="0.4">
      <c r="B189" s="355" t="s">
        <v>941</v>
      </c>
      <c r="C189" s="356" t="s">
        <v>942</v>
      </c>
      <c r="D189" s="357"/>
      <c r="E189" s="357">
        <v>331</v>
      </c>
      <c r="F189" s="357">
        <v>7.4</v>
      </c>
      <c r="G189" s="357">
        <v>4.9000000000000004</v>
      </c>
      <c r="H189" s="357">
        <v>62.5</v>
      </c>
      <c r="I189" s="357">
        <v>368</v>
      </c>
      <c r="J189" s="357">
        <v>195</v>
      </c>
      <c r="K189" s="357">
        <v>24</v>
      </c>
      <c r="L189" s="357">
        <v>21</v>
      </c>
      <c r="M189" s="357">
        <v>87</v>
      </c>
      <c r="N189" s="357">
        <v>0.4</v>
      </c>
      <c r="O189" s="357">
        <v>20</v>
      </c>
      <c r="P189" s="357">
        <v>0.1</v>
      </c>
      <c r="Q189" s="357">
        <v>0.1</v>
      </c>
      <c r="R189" s="357">
        <v>14</v>
      </c>
      <c r="S189" s="357">
        <v>7.0000000000000007E-2</v>
      </c>
      <c r="T189" s="357">
        <v>0.05</v>
      </c>
      <c r="U189" s="357">
        <v>9</v>
      </c>
      <c r="V189" s="357">
        <v>1.3</v>
      </c>
      <c r="W189" s="358">
        <v>1</v>
      </c>
    </row>
    <row r="190" spans="2:23" x14ac:dyDescent="0.4">
      <c r="B190" s="355" t="s">
        <v>944</v>
      </c>
      <c r="C190" s="356"/>
      <c r="D190" s="357"/>
      <c r="E190" s="357">
        <v>691</v>
      </c>
      <c r="F190" s="357">
        <v>16.600000000000001</v>
      </c>
      <c r="G190" s="357">
        <v>12.1</v>
      </c>
      <c r="H190" s="357">
        <v>124.8</v>
      </c>
      <c r="I190" s="357">
        <v>955</v>
      </c>
      <c r="J190" s="357">
        <v>383</v>
      </c>
      <c r="K190" s="357">
        <v>43</v>
      </c>
      <c r="L190" s="357">
        <v>43</v>
      </c>
      <c r="M190" s="357">
        <v>165</v>
      </c>
      <c r="N190" s="357">
        <v>0.9</v>
      </c>
      <c r="O190" s="357">
        <v>112</v>
      </c>
      <c r="P190" s="357">
        <v>0.2</v>
      </c>
      <c r="Q190" s="357">
        <v>0.9</v>
      </c>
      <c r="R190" s="357">
        <v>18</v>
      </c>
      <c r="S190" s="357">
        <v>0.16</v>
      </c>
      <c r="T190" s="357">
        <v>0.1</v>
      </c>
      <c r="U190" s="357">
        <v>17</v>
      </c>
      <c r="V190" s="357">
        <v>3.9</v>
      </c>
      <c r="W190" s="358">
        <v>2.5</v>
      </c>
    </row>
    <row r="191" spans="2:23" x14ac:dyDescent="0.4">
      <c r="B191" s="359">
        <v>45309</v>
      </c>
      <c r="C191" s="356" t="s">
        <v>848</v>
      </c>
      <c r="D191" s="357" t="s">
        <v>915</v>
      </c>
      <c r="E191" s="357">
        <v>218</v>
      </c>
      <c r="F191" s="357">
        <v>3.3</v>
      </c>
      <c r="G191" s="357">
        <v>0.4</v>
      </c>
      <c r="H191" s="357">
        <v>48.2</v>
      </c>
      <c r="I191" s="357">
        <v>1</v>
      </c>
      <c r="J191" s="357">
        <v>38</v>
      </c>
      <c r="K191" s="357">
        <v>4</v>
      </c>
      <c r="L191" s="357">
        <v>9</v>
      </c>
      <c r="M191" s="357">
        <v>44</v>
      </c>
      <c r="N191" s="357">
        <v>0.1</v>
      </c>
      <c r="O191" s="357">
        <v>0</v>
      </c>
      <c r="P191" s="357">
        <v>0</v>
      </c>
      <c r="Q191" s="357">
        <v>0</v>
      </c>
      <c r="R191" s="357">
        <v>0</v>
      </c>
      <c r="S191" s="357">
        <v>0.03</v>
      </c>
      <c r="T191" s="357">
        <v>0.01</v>
      </c>
      <c r="U191" s="357">
        <v>0</v>
      </c>
      <c r="V191" s="357">
        <v>0.4</v>
      </c>
      <c r="W191" s="358">
        <v>0</v>
      </c>
    </row>
    <row r="192" spans="2:23" x14ac:dyDescent="0.4">
      <c r="B192" s="355" t="s">
        <v>941</v>
      </c>
      <c r="C192" s="356" t="s">
        <v>941</v>
      </c>
      <c r="D192" s="357" t="s">
        <v>157</v>
      </c>
      <c r="E192" s="357">
        <v>111</v>
      </c>
      <c r="F192" s="357">
        <v>4.2</v>
      </c>
      <c r="G192" s="357">
        <v>6.3</v>
      </c>
      <c r="H192" s="357">
        <v>9.6999999999999993</v>
      </c>
      <c r="I192" s="357">
        <v>503</v>
      </c>
      <c r="J192" s="357">
        <v>97</v>
      </c>
      <c r="K192" s="357">
        <v>15</v>
      </c>
      <c r="L192" s="357">
        <v>8</v>
      </c>
      <c r="M192" s="357">
        <v>22</v>
      </c>
      <c r="N192" s="357">
        <v>0.5</v>
      </c>
      <c r="O192" s="357">
        <v>2</v>
      </c>
      <c r="P192" s="357">
        <v>0</v>
      </c>
      <c r="Q192" s="357">
        <v>0</v>
      </c>
      <c r="R192" s="357">
        <v>1</v>
      </c>
      <c r="S192" s="357">
        <v>0.01</v>
      </c>
      <c r="T192" s="357">
        <v>0</v>
      </c>
      <c r="U192" s="357">
        <v>3</v>
      </c>
      <c r="V192" s="357">
        <v>1.1000000000000001</v>
      </c>
      <c r="W192" s="358">
        <v>1.2</v>
      </c>
    </row>
    <row r="193" spans="2:23" x14ac:dyDescent="0.4">
      <c r="B193" s="355" t="s">
        <v>941</v>
      </c>
      <c r="C193" s="356" t="s">
        <v>941</v>
      </c>
      <c r="D193" s="357" t="s">
        <v>955</v>
      </c>
      <c r="E193" s="357">
        <v>15</v>
      </c>
      <c r="F193" s="357">
        <v>0.4</v>
      </c>
      <c r="G193" s="357">
        <v>1</v>
      </c>
      <c r="H193" s="357">
        <v>1.4</v>
      </c>
      <c r="I193" s="357">
        <v>43</v>
      </c>
      <c r="J193" s="357">
        <v>27</v>
      </c>
      <c r="K193" s="357">
        <v>3</v>
      </c>
      <c r="L193" s="357">
        <v>2</v>
      </c>
      <c r="M193" s="357">
        <v>5</v>
      </c>
      <c r="N193" s="357">
        <v>0</v>
      </c>
      <c r="O193" s="357">
        <v>12</v>
      </c>
      <c r="P193" s="357">
        <v>0</v>
      </c>
      <c r="Q193" s="357">
        <v>0</v>
      </c>
      <c r="R193" s="357">
        <v>5</v>
      </c>
      <c r="S193" s="357">
        <v>0</v>
      </c>
      <c r="T193" s="357">
        <v>0</v>
      </c>
      <c r="U193" s="357">
        <v>4</v>
      </c>
      <c r="V193" s="357">
        <v>0.2</v>
      </c>
      <c r="W193" s="358">
        <v>0.1</v>
      </c>
    </row>
    <row r="194" spans="2:23" x14ac:dyDescent="0.4">
      <c r="B194" s="355" t="s">
        <v>941</v>
      </c>
      <c r="C194" s="356" t="s">
        <v>941</v>
      </c>
      <c r="D194" s="357" t="s">
        <v>159</v>
      </c>
      <c r="E194" s="357">
        <v>5</v>
      </c>
      <c r="F194" s="357">
        <v>0.1</v>
      </c>
      <c r="G194" s="357">
        <v>0</v>
      </c>
      <c r="H194" s="357">
        <v>1.1000000000000001</v>
      </c>
      <c r="I194" s="357">
        <v>158</v>
      </c>
      <c r="J194" s="357">
        <v>11</v>
      </c>
      <c r="K194" s="357">
        <v>2</v>
      </c>
      <c r="L194" s="357">
        <v>2</v>
      </c>
      <c r="M194" s="357">
        <v>4</v>
      </c>
      <c r="N194" s="357">
        <v>0</v>
      </c>
      <c r="O194" s="357">
        <v>0</v>
      </c>
      <c r="P194" s="357">
        <v>0</v>
      </c>
      <c r="Q194" s="357">
        <v>0</v>
      </c>
      <c r="R194" s="357">
        <v>0</v>
      </c>
      <c r="S194" s="357">
        <v>0.02</v>
      </c>
      <c r="T194" s="357">
        <v>0</v>
      </c>
      <c r="U194" s="357">
        <v>4</v>
      </c>
      <c r="V194" s="357">
        <v>0</v>
      </c>
      <c r="W194" s="358">
        <v>0.4</v>
      </c>
    </row>
    <row r="195" spans="2:23" x14ac:dyDescent="0.4">
      <c r="B195" s="355" t="s">
        <v>941</v>
      </c>
      <c r="C195" s="356" t="s">
        <v>942</v>
      </c>
      <c r="D195" s="357"/>
      <c r="E195" s="357">
        <v>349</v>
      </c>
      <c r="F195" s="357">
        <v>8</v>
      </c>
      <c r="G195" s="357">
        <v>7.7</v>
      </c>
      <c r="H195" s="357">
        <v>60.4</v>
      </c>
      <c r="I195" s="357">
        <v>705</v>
      </c>
      <c r="J195" s="357">
        <v>173</v>
      </c>
      <c r="K195" s="357">
        <v>24</v>
      </c>
      <c r="L195" s="357">
        <v>21</v>
      </c>
      <c r="M195" s="357">
        <v>75</v>
      </c>
      <c r="N195" s="357">
        <v>0.6</v>
      </c>
      <c r="O195" s="357">
        <v>14</v>
      </c>
      <c r="P195" s="357">
        <v>0</v>
      </c>
      <c r="Q195" s="357">
        <v>0</v>
      </c>
      <c r="R195" s="357">
        <v>6</v>
      </c>
      <c r="S195" s="357">
        <v>0.06</v>
      </c>
      <c r="T195" s="357">
        <v>0.01</v>
      </c>
      <c r="U195" s="357">
        <v>11</v>
      </c>
      <c r="V195" s="357">
        <v>1.7</v>
      </c>
      <c r="W195" s="358">
        <v>1.7</v>
      </c>
    </row>
    <row r="196" spans="2:23" x14ac:dyDescent="0.4">
      <c r="B196" s="355" t="s">
        <v>941</v>
      </c>
      <c r="C196" s="356" t="s">
        <v>858</v>
      </c>
      <c r="D196" s="357" t="s">
        <v>915</v>
      </c>
      <c r="E196" s="357">
        <v>218</v>
      </c>
      <c r="F196" s="357">
        <v>3.3</v>
      </c>
      <c r="G196" s="357">
        <v>0.4</v>
      </c>
      <c r="H196" s="357">
        <v>48.2</v>
      </c>
      <c r="I196" s="357">
        <v>1</v>
      </c>
      <c r="J196" s="357">
        <v>38</v>
      </c>
      <c r="K196" s="357">
        <v>4</v>
      </c>
      <c r="L196" s="357">
        <v>9</v>
      </c>
      <c r="M196" s="357">
        <v>44</v>
      </c>
      <c r="N196" s="357">
        <v>0.1</v>
      </c>
      <c r="O196" s="357">
        <v>0</v>
      </c>
      <c r="P196" s="357">
        <v>0</v>
      </c>
      <c r="Q196" s="357">
        <v>0</v>
      </c>
      <c r="R196" s="357">
        <v>0</v>
      </c>
      <c r="S196" s="357">
        <v>0.03</v>
      </c>
      <c r="T196" s="357">
        <v>0.01</v>
      </c>
      <c r="U196" s="357">
        <v>0</v>
      </c>
      <c r="V196" s="357">
        <v>0.4</v>
      </c>
      <c r="W196" s="358">
        <v>0</v>
      </c>
    </row>
    <row r="197" spans="2:23" x14ac:dyDescent="0.4">
      <c r="B197" s="355" t="s">
        <v>941</v>
      </c>
      <c r="C197" s="356" t="s">
        <v>941</v>
      </c>
      <c r="D197" s="357" t="s">
        <v>160</v>
      </c>
      <c r="E197" s="357">
        <v>142</v>
      </c>
      <c r="F197" s="357">
        <v>6.1</v>
      </c>
      <c r="G197" s="357">
        <v>7.6</v>
      </c>
      <c r="H197" s="357">
        <v>12</v>
      </c>
      <c r="I197" s="357">
        <v>236</v>
      </c>
      <c r="J197" s="357">
        <v>0</v>
      </c>
      <c r="K197" s="357">
        <v>0</v>
      </c>
      <c r="L197" s="357">
        <v>0</v>
      </c>
      <c r="M197" s="357">
        <v>0</v>
      </c>
      <c r="N197" s="357">
        <v>0</v>
      </c>
      <c r="O197" s="357">
        <v>0</v>
      </c>
      <c r="P197" s="357">
        <v>0</v>
      </c>
      <c r="Q197" s="357">
        <v>0</v>
      </c>
      <c r="R197" s="357">
        <v>0</v>
      </c>
      <c r="S197" s="357">
        <v>0</v>
      </c>
      <c r="T197" s="357">
        <v>0</v>
      </c>
      <c r="U197" s="357">
        <v>0</v>
      </c>
      <c r="V197" s="357">
        <v>0</v>
      </c>
      <c r="W197" s="358">
        <v>0.6</v>
      </c>
    </row>
    <row r="198" spans="2:23" x14ac:dyDescent="0.4">
      <c r="B198" s="355" t="s">
        <v>941</v>
      </c>
      <c r="C198" s="356" t="s">
        <v>941</v>
      </c>
      <c r="D198" s="357" t="s">
        <v>163</v>
      </c>
      <c r="E198" s="357">
        <v>20</v>
      </c>
      <c r="F198" s="357">
        <v>0.9</v>
      </c>
      <c r="G198" s="357">
        <v>0.1</v>
      </c>
      <c r="H198" s="357">
        <v>3.8</v>
      </c>
      <c r="I198" s="357">
        <v>104</v>
      </c>
      <c r="J198" s="357">
        <v>42</v>
      </c>
      <c r="K198" s="357">
        <v>9</v>
      </c>
      <c r="L198" s="357">
        <v>1</v>
      </c>
      <c r="M198" s="357">
        <v>7</v>
      </c>
      <c r="N198" s="357">
        <v>0</v>
      </c>
      <c r="O198" s="357">
        <v>38</v>
      </c>
      <c r="P198" s="357">
        <v>0</v>
      </c>
      <c r="Q198" s="357">
        <v>0</v>
      </c>
      <c r="R198" s="357">
        <v>0</v>
      </c>
      <c r="S198" s="357">
        <v>0</v>
      </c>
      <c r="T198" s="357">
        <v>0</v>
      </c>
      <c r="U198" s="357">
        <v>2</v>
      </c>
      <c r="V198" s="357">
        <v>0.3</v>
      </c>
      <c r="W198" s="358">
        <v>0.2</v>
      </c>
    </row>
    <row r="199" spans="2:23" x14ac:dyDescent="0.4">
      <c r="B199" s="355" t="s">
        <v>941</v>
      </c>
      <c r="C199" s="356" t="s">
        <v>941</v>
      </c>
      <c r="D199" s="357" t="s">
        <v>164</v>
      </c>
      <c r="E199" s="357">
        <v>14</v>
      </c>
      <c r="F199" s="357">
        <v>1.2</v>
      </c>
      <c r="G199" s="357">
        <v>0.6</v>
      </c>
      <c r="H199" s="357">
        <v>1.5</v>
      </c>
      <c r="I199" s="357">
        <v>68</v>
      </c>
      <c r="J199" s="357">
        <v>30</v>
      </c>
      <c r="K199" s="357">
        <v>2</v>
      </c>
      <c r="L199" s="357">
        <v>7</v>
      </c>
      <c r="M199" s="357">
        <v>10</v>
      </c>
      <c r="N199" s="357">
        <v>0.1</v>
      </c>
      <c r="O199" s="357">
        <v>1</v>
      </c>
      <c r="P199" s="357">
        <v>0</v>
      </c>
      <c r="Q199" s="357">
        <v>0</v>
      </c>
      <c r="R199" s="357">
        <v>1</v>
      </c>
      <c r="S199" s="357">
        <v>0.01</v>
      </c>
      <c r="T199" s="357">
        <v>0</v>
      </c>
      <c r="U199" s="357">
        <v>0</v>
      </c>
      <c r="V199" s="357">
        <v>0.1</v>
      </c>
      <c r="W199" s="358">
        <v>0.1</v>
      </c>
    </row>
    <row r="200" spans="2:23" x14ac:dyDescent="0.4">
      <c r="B200" s="355" t="s">
        <v>941</v>
      </c>
      <c r="C200" s="356" t="s">
        <v>942</v>
      </c>
      <c r="D200" s="357"/>
      <c r="E200" s="357">
        <v>394</v>
      </c>
      <c r="F200" s="357">
        <v>11.5</v>
      </c>
      <c r="G200" s="357">
        <v>8.6999999999999993</v>
      </c>
      <c r="H200" s="357">
        <v>65.5</v>
      </c>
      <c r="I200" s="357">
        <v>409</v>
      </c>
      <c r="J200" s="357">
        <v>110</v>
      </c>
      <c r="K200" s="357">
        <v>15</v>
      </c>
      <c r="L200" s="357">
        <v>17</v>
      </c>
      <c r="M200" s="357">
        <v>61</v>
      </c>
      <c r="N200" s="357">
        <v>0.2</v>
      </c>
      <c r="O200" s="357">
        <v>39</v>
      </c>
      <c r="P200" s="357">
        <v>0</v>
      </c>
      <c r="Q200" s="357">
        <v>0</v>
      </c>
      <c r="R200" s="357">
        <v>1</v>
      </c>
      <c r="S200" s="357">
        <v>0.04</v>
      </c>
      <c r="T200" s="357">
        <v>0.01</v>
      </c>
      <c r="U200" s="357">
        <v>2</v>
      </c>
      <c r="V200" s="357">
        <v>0.8</v>
      </c>
      <c r="W200" s="358">
        <v>0.9</v>
      </c>
    </row>
    <row r="201" spans="2:23" x14ac:dyDescent="0.4">
      <c r="B201" s="355" t="s">
        <v>944</v>
      </c>
      <c r="C201" s="356"/>
      <c r="D201" s="357"/>
      <c r="E201" s="357">
        <v>743</v>
      </c>
      <c r="F201" s="357">
        <v>19.5</v>
      </c>
      <c r="G201" s="357">
        <v>16.399999999999999</v>
      </c>
      <c r="H201" s="357">
        <v>125.9</v>
      </c>
      <c r="I201" s="357">
        <v>1114</v>
      </c>
      <c r="J201" s="357">
        <v>283</v>
      </c>
      <c r="K201" s="357">
        <v>39</v>
      </c>
      <c r="L201" s="357">
        <v>38</v>
      </c>
      <c r="M201" s="357">
        <v>136</v>
      </c>
      <c r="N201" s="357">
        <v>0.8</v>
      </c>
      <c r="O201" s="357">
        <v>53</v>
      </c>
      <c r="P201" s="357">
        <v>0</v>
      </c>
      <c r="Q201" s="357">
        <v>0</v>
      </c>
      <c r="R201" s="357">
        <v>7</v>
      </c>
      <c r="S201" s="357">
        <v>0.1</v>
      </c>
      <c r="T201" s="357">
        <v>0.02</v>
      </c>
      <c r="U201" s="357">
        <v>13</v>
      </c>
      <c r="V201" s="357">
        <v>2.5</v>
      </c>
      <c r="W201" s="358">
        <v>2.6</v>
      </c>
    </row>
    <row r="202" spans="2:23" x14ac:dyDescent="0.4">
      <c r="B202" s="359">
        <v>45310</v>
      </c>
      <c r="C202" s="356" t="s">
        <v>848</v>
      </c>
      <c r="D202" s="357" t="s">
        <v>915</v>
      </c>
      <c r="E202" s="357">
        <v>218</v>
      </c>
      <c r="F202" s="357">
        <v>3.3</v>
      </c>
      <c r="G202" s="357">
        <v>0.4</v>
      </c>
      <c r="H202" s="357">
        <v>48.2</v>
      </c>
      <c r="I202" s="357">
        <v>1</v>
      </c>
      <c r="J202" s="357">
        <v>38</v>
      </c>
      <c r="K202" s="357">
        <v>4</v>
      </c>
      <c r="L202" s="357">
        <v>9</v>
      </c>
      <c r="M202" s="357">
        <v>44</v>
      </c>
      <c r="N202" s="357">
        <v>0.1</v>
      </c>
      <c r="O202" s="357">
        <v>0</v>
      </c>
      <c r="P202" s="357">
        <v>0</v>
      </c>
      <c r="Q202" s="357">
        <v>0</v>
      </c>
      <c r="R202" s="357">
        <v>0</v>
      </c>
      <c r="S202" s="357">
        <v>0.03</v>
      </c>
      <c r="T202" s="357">
        <v>0.01</v>
      </c>
      <c r="U202" s="357">
        <v>0</v>
      </c>
      <c r="V202" s="357">
        <v>0.4</v>
      </c>
      <c r="W202" s="358">
        <v>0</v>
      </c>
    </row>
    <row r="203" spans="2:23" x14ac:dyDescent="0.4">
      <c r="B203" s="355" t="s">
        <v>941</v>
      </c>
      <c r="C203" s="356" t="s">
        <v>941</v>
      </c>
      <c r="D203" s="357" t="s">
        <v>165</v>
      </c>
      <c r="E203" s="357">
        <v>51</v>
      </c>
      <c r="F203" s="357">
        <v>3.2</v>
      </c>
      <c r="G203" s="357">
        <v>2.7</v>
      </c>
      <c r="H203" s="357">
        <v>3.5</v>
      </c>
      <c r="I203" s="357">
        <v>203</v>
      </c>
      <c r="J203" s="357">
        <v>126</v>
      </c>
      <c r="K203" s="357">
        <v>17</v>
      </c>
      <c r="L203" s="357">
        <v>8</v>
      </c>
      <c r="M203" s="357">
        <v>40</v>
      </c>
      <c r="N203" s="357">
        <v>0.4</v>
      </c>
      <c r="O203" s="357">
        <v>141</v>
      </c>
      <c r="P203" s="357">
        <v>0.5</v>
      </c>
      <c r="Q203" s="357">
        <v>0.2</v>
      </c>
      <c r="R203" s="357">
        <v>6</v>
      </c>
      <c r="S203" s="357">
        <v>0.11</v>
      </c>
      <c r="T203" s="357">
        <v>0.04</v>
      </c>
      <c r="U203" s="357">
        <v>3</v>
      </c>
      <c r="V203" s="357">
        <v>0.8</v>
      </c>
      <c r="W203" s="358">
        <v>0.5</v>
      </c>
    </row>
    <row r="204" spans="2:23" x14ac:dyDescent="0.4">
      <c r="B204" s="355" t="s">
        <v>941</v>
      </c>
      <c r="C204" s="356" t="s">
        <v>941</v>
      </c>
      <c r="D204" s="357" t="s">
        <v>167</v>
      </c>
      <c r="E204" s="357">
        <v>10</v>
      </c>
      <c r="F204" s="357">
        <v>0.4</v>
      </c>
      <c r="G204" s="357">
        <v>0</v>
      </c>
      <c r="H204" s="357">
        <v>2.4</v>
      </c>
      <c r="I204" s="357">
        <v>119</v>
      </c>
      <c r="J204" s="357">
        <v>55</v>
      </c>
      <c r="K204" s="357">
        <v>11</v>
      </c>
      <c r="L204" s="357">
        <v>2</v>
      </c>
      <c r="M204" s="357">
        <v>8</v>
      </c>
      <c r="N204" s="357">
        <v>0</v>
      </c>
      <c r="O204" s="357">
        <v>66</v>
      </c>
      <c r="P204" s="357">
        <v>0</v>
      </c>
      <c r="Q204" s="357">
        <v>0</v>
      </c>
      <c r="R204" s="357">
        <v>1</v>
      </c>
      <c r="S204" s="357">
        <v>0</v>
      </c>
      <c r="T204" s="357">
        <v>0</v>
      </c>
      <c r="U204" s="357">
        <v>2</v>
      </c>
      <c r="V204" s="357">
        <v>0.3</v>
      </c>
      <c r="W204" s="358">
        <v>0.2</v>
      </c>
    </row>
    <row r="205" spans="2:23" x14ac:dyDescent="0.4">
      <c r="B205" s="355" t="s">
        <v>941</v>
      </c>
      <c r="C205" s="356" t="s">
        <v>941</v>
      </c>
      <c r="D205" s="357" t="s">
        <v>168</v>
      </c>
      <c r="E205" s="357">
        <v>16</v>
      </c>
      <c r="F205" s="357">
        <v>1.1000000000000001</v>
      </c>
      <c r="G205" s="357">
        <v>0.3</v>
      </c>
      <c r="H205" s="357">
        <v>2.8</v>
      </c>
      <c r="I205" s="357">
        <v>325</v>
      </c>
      <c r="J205" s="357">
        <v>6</v>
      </c>
      <c r="K205" s="357">
        <v>12</v>
      </c>
      <c r="L205" s="357">
        <v>6</v>
      </c>
      <c r="M205" s="357">
        <v>4</v>
      </c>
      <c r="N205" s="357">
        <v>0.1</v>
      </c>
      <c r="O205" s="357">
        <v>2</v>
      </c>
      <c r="P205" s="357">
        <v>0</v>
      </c>
      <c r="Q205" s="357">
        <v>0</v>
      </c>
      <c r="R205" s="357">
        <v>23</v>
      </c>
      <c r="S205" s="357">
        <v>0</v>
      </c>
      <c r="T205" s="357">
        <v>0</v>
      </c>
      <c r="U205" s="357">
        <v>0</v>
      </c>
      <c r="V205" s="357">
        <v>0.5</v>
      </c>
      <c r="W205" s="358">
        <v>0.7</v>
      </c>
    </row>
    <row r="206" spans="2:23" x14ac:dyDescent="0.4">
      <c r="B206" s="355" t="s">
        <v>941</v>
      </c>
      <c r="C206" s="356" t="s">
        <v>942</v>
      </c>
      <c r="D206" s="357"/>
      <c r="E206" s="357">
        <v>295</v>
      </c>
      <c r="F206" s="357">
        <v>8</v>
      </c>
      <c r="G206" s="357">
        <v>3.4</v>
      </c>
      <c r="H206" s="357">
        <v>56.9</v>
      </c>
      <c r="I206" s="357">
        <v>648</v>
      </c>
      <c r="J206" s="357">
        <v>225</v>
      </c>
      <c r="K206" s="357">
        <v>44</v>
      </c>
      <c r="L206" s="357">
        <v>25</v>
      </c>
      <c r="M206" s="357">
        <v>96</v>
      </c>
      <c r="N206" s="357">
        <v>0.6</v>
      </c>
      <c r="O206" s="357">
        <v>209</v>
      </c>
      <c r="P206" s="357">
        <v>0.5</v>
      </c>
      <c r="Q206" s="357">
        <v>0.2</v>
      </c>
      <c r="R206" s="357">
        <v>30</v>
      </c>
      <c r="S206" s="357">
        <v>0.14000000000000001</v>
      </c>
      <c r="T206" s="357">
        <v>0.05</v>
      </c>
      <c r="U206" s="357">
        <v>5</v>
      </c>
      <c r="V206" s="357">
        <v>2</v>
      </c>
      <c r="W206" s="358">
        <v>1.4</v>
      </c>
    </row>
    <row r="207" spans="2:23" x14ac:dyDescent="0.4">
      <c r="B207" s="355" t="s">
        <v>941</v>
      </c>
      <c r="C207" s="356" t="s">
        <v>858</v>
      </c>
      <c r="D207" s="357" t="s">
        <v>915</v>
      </c>
      <c r="E207" s="357">
        <v>218</v>
      </c>
      <c r="F207" s="357">
        <v>3.3</v>
      </c>
      <c r="G207" s="357">
        <v>0.4</v>
      </c>
      <c r="H207" s="357">
        <v>48.2</v>
      </c>
      <c r="I207" s="357">
        <v>1</v>
      </c>
      <c r="J207" s="357">
        <v>38</v>
      </c>
      <c r="K207" s="357">
        <v>4</v>
      </c>
      <c r="L207" s="357">
        <v>9</v>
      </c>
      <c r="M207" s="357">
        <v>44</v>
      </c>
      <c r="N207" s="357">
        <v>0.1</v>
      </c>
      <c r="O207" s="357">
        <v>0</v>
      </c>
      <c r="P207" s="357">
        <v>0</v>
      </c>
      <c r="Q207" s="357">
        <v>0</v>
      </c>
      <c r="R207" s="357">
        <v>0</v>
      </c>
      <c r="S207" s="357">
        <v>0.03</v>
      </c>
      <c r="T207" s="357">
        <v>0.01</v>
      </c>
      <c r="U207" s="357">
        <v>0</v>
      </c>
      <c r="V207" s="357">
        <v>0.4</v>
      </c>
      <c r="W207" s="358">
        <v>0</v>
      </c>
    </row>
    <row r="208" spans="2:23" x14ac:dyDescent="0.4">
      <c r="B208" s="355" t="s">
        <v>941</v>
      </c>
      <c r="C208" s="356" t="s">
        <v>941</v>
      </c>
      <c r="D208" s="357" t="s">
        <v>169</v>
      </c>
      <c r="E208" s="357">
        <v>63</v>
      </c>
      <c r="F208" s="357">
        <v>3.4</v>
      </c>
      <c r="G208" s="357">
        <v>3.2</v>
      </c>
      <c r="H208" s="357">
        <v>5.4</v>
      </c>
      <c r="I208" s="357">
        <v>190</v>
      </c>
      <c r="J208" s="357">
        <v>116</v>
      </c>
      <c r="K208" s="357">
        <v>9</v>
      </c>
      <c r="L208" s="357">
        <v>6</v>
      </c>
      <c r="M208" s="357">
        <v>20</v>
      </c>
      <c r="N208" s="357">
        <v>0.2</v>
      </c>
      <c r="O208" s="357">
        <v>40</v>
      </c>
      <c r="P208" s="357">
        <v>0</v>
      </c>
      <c r="Q208" s="357">
        <v>0.4</v>
      </c>
      <c r="R208" s="357">
        <v>5</v>
      </c>
      <c r="S208" s="357">
        <v>0.02</v>
      </c>
      <c r="T208" s="357">
        <v>0.02</v>
      </c>
      <c r="U208" s="357">
        <v>4</v>
      </c>
      <c r="V208" s="357">
        <v>1</v>
      </c>
      <c r="W208" s="358">
        <v>0.5</v>
      </c>
    </row>
    <row r="209" spans="2:23" x14ac:dyDescent="0.4">
      <c r="B209" s="355" t="s">
        <v>941</v>
      </c>
      <c r="C209" s="356" t="s">
        <v>941</v>
      </c>
      <c r="D209" s="357" t="s">
        <v>170</v>
      </c>
      <c r="E209" s="357">
        <v>6</v>
      </c>
      <c r="F209" s="357">
        <v>0.2</v>
      </c>
      <c r="G209" s="357">
        <v>0.1</v>
      </c>
      <c r="H209" s="357">
        <v>1.3</v>
      </c>
      <c r="I209" s="357">
        <v>40</v>
      </c>
      <c r="J209" s="357">
        <v>38</v>
      </c>
      <c r="K209" s="357">
        <v>8</v>
      </c>
      <c r="L209" s="357">
        <v>3</v>
      </c>
      <c r="M209" s="357">
        <v>5</v>
      </c>
      <c r="N209" s="357">
        <v>0.1</v>
      </c>
      <c r="O209" s="357">
        <v>1</v>
      </c>
      <c r="P209" s="357">
        <v>0</v>
      </c>
      <c r="Q209" s="357">
        <v>0</v>
      </c>
      <c r="R209" s="357">
        <v>14</v>
      </c>
      <c r="S209" s="357">
        <v>0.13</v>
      </c>
      <c r="T209" s="357">
        <v>0.01</v>
      </c>
      <c r="U209" s="357">
        <v>20</v>
      </c>
      <c r="V209" s="357">
        <v>0.3</v>
      </c>
      <c r="W209" s="358">
        <v>0.1</v>
      </c>
    </row>
    <row r="210" spans="2:23" x14ac:dyDescent="0.4">
      <c r="B210" s="355" t="s">
        <v>941</v>
      </c>
      <c r="C210" s="356" t="s">
        <v>941</v>
      </c>
      <c r="D210" s="357" t="s">
        <v>172</v>
      </c>
      <c r="E210" s="357">
        <v>5</v>
      </c>
      <c r="F210" s="357">
        <v>0.1</v>
      </c>
      <c r="G210" s="357">
        <v>0.1</v>
      </c>
      <c r="H210" s="357">
        <v>1.2</v>
      </c>
      <c r="I210" s="357">
        <v>41</v>
      </c>
      <c r="J210" s="357">
        <v>2</v>
      </c>
      <c r="K210" s="357">
        <v>3</v>
      </c>
      <c r="L210" s="357">
        <v>0</v>
      </c>
      <c r="M210" s="357">
        <v>1</v>
      </c>
      <c r="N210" s="357">
        <v>0</v>
      </c>
      <c r="O210" s="357">
        <v>2</v>
      </c>
      <c r="P210" s="357">
        <v>0</v>
      </c>
      <c r="Q210" s="357">
        <v>0</v>
      </c>
      <c r="R210" s="357">
        <v>1</v>
      </c>
      <c r="S210" s="357">
        <v>0</v>
      </c>
      <c r="T210" s="357">
        <v>0</v>
      </c>
      <c r="U210" s="357">
        <v>0</v>
      </c>
      <c r="V210" s="357">
        <v>0</v>
      </c>
      <c r="W210" s="358">
        <v>0.1</v>
      </c>
    </row>
    <row r="211" spans="2:23" x14ac:dyDescent="0.4">
      <c r="B211" s="355" t="s">
        <v>941</v>
      </c>
      <c r="C211" s="356" t="s">
        <v>942</v>
      </c>
      <c r="D211" s="357"/>
      <c r="E211" s="357">
        <v>292</v>
      </c>
      <c r="F211" s="357">
        <v>7</v>
      </c>
      <c r="G211" s="357">
        <v>3.8</v>
      </c>
      <c r="H211" s="357">
        <v>56.1</v>
      </c>
      <c r="I211" s="357">
        <v>272</v>
      </c>
      <c r="J211" s="357">
        <v>194</v>
      </c>
      <c r="K211" s="357">
        <v>24</v>
      </c>
      <c r="L211" s="357">
        <v>18</v>
      </c>
      <c r="M211" s="357">
        <v>70</v>
      </c>
      <c r="N211" s="357">
        <v>0.4</v>
      </c>
      <c r="O211" s="357">
        <v>43</v>
      </c>
      <c r="P211" s="357">
        <v>0</v>
      </c>
      <c r="Q211" s="357">
        <v>0.4</v>
      </c>
      <c r="R211" s="357">
        <v>20</v>
      </c>
      <c r="S211" s="357">
        <v>0.18</v>
      </c>
      <c r="T211" s="357">
        <v>0.04</v>
      </c>
      <c r="U211" s="357">
        <v>24</v>
      </c>
      <c r="V211" s="357">
        <v>1.7</v>
      </c>
      <c r="W211" s="358">
        <v>0.7</v>
      </c>
    </row>
    <row r="212" spans="2:23" x14ac:dyDescent="0.4">
      <c r="B212" s="355" t="s">
        <v>944</v>
      </c>
      <c r="C212" s="356"/>
      <c r="D212" s="357"/>
      <c r="E212" s="357">
        <v>587</v>
      </c>
      <c r="F212" s="357">
        <v>15</v>
      </c>
      <c r="G212" s="357">
        <v>7.2</v>
      </c>
      <c r="H212" s="357">
        <v>113</v>
      </c>
      <c r="I212" s="357">
        <v>920</v>
      </c>
      <c r="J212" s="357">
        <v>419</v>
      </c>
      <c r="K212" s="357">
        <v>68</v>
      </c>
      <c r="L212" s="357">
        <v>43</v>
      </c>
      <c r="M212" s="357">
        <v>166</v>
      </c>
      <c r="N212" s="357">
        <v>1</v>
      </c>
      <c r="O212" s="357">
        <v>252</v>
      </c>
      <c r="P212" s="357">
        <v>0.5</v>
      </c>
      <c r="Q212" s="357">
        <v>0.6</v>
      </c>
      <c r="R212" s="357">
        <v>50</v>
      </c>
      <c r="S212" s="357">
        <v>0.32</v>
      </c>
      <c r="T212" s="357">
        <v>0.09</v>
      </c>
      <c r="U212" s="357">
        <v>29</v>
      </c>
      <c r="V212" s="357">
        <v>3.7</v>
      </c>
      <c r="W212" s="358">
        <v>2.1</v>
      </c>
    </row>
    <row r="213" spans="2:23" x14ac:dyDescent="0.4">
      <c r="B213" s="359">
        <v>45311</v>
      </c>
      <c r="C213" s="356" t="s">
        <v>848</v>
      </c>
      <c r="D213" s="357" t="s">
        <v>915</v>
      </c>
      <c r="E213" s="357">
        <v>218</v>
      </c>
      <c r="F213" s="357">
        <v>3.3</v>
      </c>
      <c r="G213" s="357">
        <v>0.4</v>
      </c>
      <c r="H213" s="357">
        <v>48.2</v>
      </c>
      <c r="I213" s="357">
        <v>1</v>
      </c>
      <c r="J213" s="357">
        <v>38</v>
      </c>
      <c r="K213" s="357">
        <v>4</v>
      </c>
      <c r="L213" s="357">
        <v>9</v>
      </c>
      <c r="M213" s="357">
        <v>44</v>
      </c>
      <c r="N213" s="357">
        <v>0.1</v>
      </c>
      <c r="O213" s="357">
        <v>0</v>
      </c>
      <c r="P213" s="357">
        <v>0</v>
      </c>
      <c r="Q213" s="357">
        <v>0</v>
      </c>
      <c r="R213" s="357">
        <v>0</v>
      </c>
      <c r="S213" s="357">
        <v>0.03</v>
      </c>
      <c r="T213" s="357">
        <v>0.01</v>
      </c>
      <c r="U213" s="357">
        <v>0</v>
      </c>
      <c r="V213" s="357">
        <v>0.4</v>
      </c>
      <c r="W213" s="358">
        <v>0</v>
      </c>
    </row>
    <row r="214" spans="2:23" x14ac:dyDescent="0.4">
      <c r="B214" s="355" t="s">
        <v>941</v>
      </c>
      <c r="C214" s="356" t="s">
        <v>941</v>
      </c>
      <c r="D214" s="357" t="s">
        <v>173</v>
      </c>
      <c r="E214" s="357">
        <v>150</v>
      </c>
      <c r="F214" s="357">
        <v>7.5</v>
      </c>
      <c r="G214" s="357">
        <v>11.7</v>
      </c>
      <c r="H214" s="357">
        <v>2.2999999999999998</v>
      </c>
      <c r="I214" s="357">
        <v>305</v>
      </c>
      <c r="J214" s="357">
        <v>142</v>
      </c>
      <c r="K214" s="357">
        <v>13</v>
      </c>
      <c r="L214" s="357">
        <v>16</v>
      </c>
      <c r="M214" s="357">
        <v>95</v>
      </c>
      <c r="N214" s="357">
        <v>0.5</v>
      </c>
      <c r="O214" s="357">
        <v>18</v>
      </c>
      <c r="P214" s="357">
        <v>4.2</v>
      </c>
      <c r="Q214" s="357">
        <v>0.3</v>
      </c>
      <c r="R214" s="357">
        <v>0</v>
      </c>
      <c r="S214" s="357">
        <v>0.06</v>
      </c>
      <c r="T214" s="357">
        <v>0.15</v>
      </c>
      <c r="U214" s="357">
        <v>0</v>
      </c>
      <c r="V214" s="357">
        <v>0.1</v>
      </c>
      <c r="W214" s="358">
        <v>0.7</v>
      </c>
    </row>
    <row r="215" spans="2:23" x14ac:dyDescent="0.4">
      <c r="B215" s="355" t="s">
        <v>941</v>
      </c>
      <c r="C215" s="356" t="s">
        <v>941</v>
      </c>
      <c r="D215" s="357" t="s">
        <v>176</v>
      </c>
      <c r="E215" s="357">
        <v>18</v>
      </c>
      <c r="F215" s="357">
        <v>0.5</v>
      </c>
      <c r="G215" s="357">
        <v>1.2</v>
      </c>
      <c r="H215" s="357">
        <v>1.9</v>
      </c>
      <c r="I215" s="357">
        <v>103</v>
      </c>
      <c r="J215" s="357">
        <v>43</v>
      </c>
      <c r="K215" s="357">
        <v>7</v>
      </c>
      <c r="L215" s="357">
        <v>3</v>
      </c>
      <c r="M215" s="357">
        <v>6</v>
      </c>
      <c r="N215" s="357">
        <v>0</v>
      </c>
      <c r="O215" s="357">
        <v>5</v>
      </c>
      <c r="P215" s="357">
        <v>0</v>
      </c>
      <c r="Q215" s="357">
        <v>0.2</v>
      </c>
      <c r="R215" s="357">
        <v>12</v>
      </c>
      <c r="S215" s="357">
        <v>0.01</v>
      </c>
      <c r="T215" s="357">
        <v>0</v>
      </c>
      <c r="U215" s="357">
        <v>7</v>
      </c>
      <c r="V215" s="357">
        <v>0.3</v>
      </c>
      <c r="W215" s="358">
        <v>0.3</v>
      </c>
    </row>
    <row r="216" spans="2:23" x14ac:dyDescent="0.4">
      <c r="B216" s="355" t="s">
        <v>941</v>
      </c>
      <c r="C216" s="356" t="s">
        <v>941</v>
      </c>
      <c r="D216" s="357" t="s">
        <v>177</v>
      </c>
      <c r="E216" s="357">
        <v>5</v>
      </c>
      <c r="F216" s="357">
        <v>0.3</v>
      </c>
      <c r="G216" s="357">
        <v>0.1</v>
      </c>
      <c r="H216" s="357">
        <v>0.7</v>
      </c>
      <c r="I216" s="357">
        <v>61</v>
      </c>
      <c r="J216" s="357">
        <v>40</v>
      </c>
      <c r="K216" s="357">
        <v>12</v>
      </c>
      <c r="L216" s="357">
        <v>3</v>
      </c>
      <c r="M216" s="357">
        <v>6</v>
      </c>
      <c r="N216" s="357">
        <v>0.1</v>
      </c>
      <c r="O216" s="357">
        <v>39</v>
      </c>
      <c r="P216" s="357">
        <v>0</v>
      </c>
      <c r="Q216" s="357">
        <v>0.1</v>
      </c>
      <c r="R216" s="357">
        <v>10</v>
      </c>
      <c r="S216" s="357">
        <v>0</v>
      </c>
      <c r="T216" s="357">
        <v>0.01</v>
      </c>
      <c r="U216" s="357">
        <v>3</v>
      </c>
      <c r="V216" s="357">
        <v>0.2</v>
      </c>
      <c r="W216" s="358">
        <v>0.1</v>
      </c>
    </row>
    <row r="217" spans="2:23" x14ac:dyDescent="0.4">
      <c r="B217" s="355" t="s">
        <v>941</v>
      </c>
      <c r="C217" s="356" t="s">
        <v>942</v>
      </c>
      <c r="D217" s="357"/>
      <c r="E217" s="357">
        <v>391</v>
      </c>
      <c r="F217" s="357">
        <v>11.6</v>
      </c>
      <c r="G217" s="357">
        <v>13.4</v>
      </c>
      <c r="H217" s="357">
        <v>53.1</v>
      </c>
      <c r="I217" s="357">
        <v>470</v>
      </c>
      <c r="J217" s="357">
        <v>263</v>
      </c>
      <c r="K217" s="357">
        <v>36</v>
      </c>
      <c r="L217" s="357">
        <v>31</v>
      </c>
      <c r="M217" s="357">
        <v>151</v>
      </c>
      <c r="N217" s="357">
        <v>0.7</v>
      </c>
      <c r="O217" s="357">
        <v>62</v>
      </c>
      <c r="P217" s="357">
        <v>4.2</v>
      </c>
      <c r="Q217" s="357">
        <v>0.6</v>
      </c>
      <c r="R217" s="357">
        <v>22</v>
      </c>
      <c r="S217" s="357">
        <v>0.1</v>
      </c>
      <c r="T217" s="357">
        <v>0.17</v>
      </c>
      <c r="U217" s="357">
        <v>10</v>
      </c>
      <c r="V217" s="357">
        <v>1</v>
      </c>
      <c r="W217" s="358">
        <v>1.1000000000000001</v>
      </c>
    </row>
    <row r="218" spans="2:23" x14ac:dyDescent="0.4">
      <c r="B218" s="355" t="s">
        <v>941</v>
      </c>
      <c r="C218" s="356" t="s">
        <v>858</v>
      </c>
      <c r="D218" s="357" t="s">
        <v>915</v>
      </c>
      <c r="E218" s="357">
        <v>218</v>
      </c>
      <c r="F218" s="357">
        <v>3.3</v>
      </c>
      <c r="G218" s="357">
        <v>0.4</v>
      </c>
      <c r="H218" s="357">
        <v>48.2</v>
      </c>
      <c r="I218" s="357">
        <v>1</v>
      </c>
      <c r="J218" s="357">
        <v>38</v>
      </c>
      <c r="K218" s="357">
        <v>4</v>
      </c>
      <c r="L218" s="357">
        <v>9</v>
      </c>
      <c r="M218" s="357">
        <v>44</v>
      </c>
      <c r="N218" s="357">
        <v>0.1</v>
      </c>
      <c r="O218" s="357">
        <v>0</v>
      </c>
      <c r="P218" s="357">
        <v>0</v>
      </c>
      <c r="Q218" s="357">
        <v>0</v>
      </c>
      <c r="R218" s="357">
        <v>0</v>
      </c>
      <c r="S218" s="357">
        <v>0.03</v>
      </c>
      <c r="T218" s="357">
        <v>0.01</v>
      </c>
      <c r="U218" s="357">
        <v>0</v>
      </c>
      <c r="V218" s="357">
        <v>0.4</v>
      </c>
      <c r="W218" s="358">
        <v>0</v>
      </c>
    </row>
    <row r="219" spans="2:23" x14ac:dyDescent="0.4">
      <c r="B219" s="355" t="s">
        <v>941</v>
      </c>
      <c r="C219" s="356" t="s">
        <v>941</v>
      </c>
      <c r="D219" s="357" t="s">
        <v>178</v>
      </c>
      <c r="E219" s="357">
        <v>79</v>
      </c>
      <c r="F219" s="357">
        <v>2.7</v>
      </c>
      <c r="G219" s="357">
        <v>5.2</v>
      </c>
      <c r="H219" s="357">
        <v>4.8</v>
      </c>
      <c r="I219" s="357">
        <v>180</v>
      </c>
      <c r="J219" s="357">
        <v>107</v>
      </c>
      <c r="K219" s="357">
        <v>12</v>
      </c>
      <c r="L219" s="357">
        <v>6</v>
      </c>
      <c r="M219" s="357">
        <v>28</v>
      </c>
      <c r="N219" s="357">
        <v>0.3</v>
      </c>
      <c r="O219" s="357">
        <v>215</v>
      </c>
      <c r="P219" s="357">
        <v>0.1</v>
      </c>
      <c r="Q219" s="357">
        <v>0.3</v>
      </c>
      <c r="R219" s="357">
        <v>8</v>
      </c>
      <c r="S219" s="357">
        <v>0.03</v>
      </c>
      <c r="T219" s="357">
        <v>0.04</v>
      </c>
      <c r="U219" s="357">
        <v>2</v>
      </c>
      <c r="V219" s="357">
        <v>0.7</v>
      </c>
      <c r="W219" s="358">
        <v>0.5</v>
      </c>
    </row>
    <row r="220" spans="2:23" x14ac:dyDescent="0.4">
      <c r="B220" s="355" t="s">
        <v>941</v>
      </c>
      <c r="C220" s="356" t="s">
        <v>941</v>
      </c>
      <c r="D220" s="357" t="s">
        <v>956</v>
      </c>
      <c r="E220" s="357">
        <v>28</v>
      </c>
      <c r="F220" s="357">
        <v>0.9</v>
      </c>
      <c r="G220" s="357">
        <v>0.5</v>
      </c>
      <c r="H220" s="357">
        <v>5.7</v>
      </c>
      <c r="I220" s="357">
        <v>193</v>
      </c>
      <c r="J220" s="357">
        <v>152</v>
      </c>
      <c r="K220" s="357">
        <v>18</v>
      </c>
      <c r="L220" s="357">
        <v>4</v>
      </c>
      <c r="M220" s="357">
        <v>13</v>
      </c>
      <c r="N220" s="357">
        <v>1.1000000000000001</v>
      </c>
      <c r="O220" s="357">
        <v>1</v>
      </c>
      <c r="P220" s="357">
        <v>0</v>
      </c>
      <c r="Q220" s="357">
        <v>0</v>
      </c>
      <c r="R220" s="357">
        <v>0</v>
      </c>
      <c r="S220" s="357">
        <v>0.02</v>
      </c>
      <c r="T220" s="357">
        <v>0.01</v>
      </c>
      <c r="U220" s="357">
        <v>1</v>
      </c>
      <c r="V220" s="357">
        <v>0.4</v>
      </c>
      <c r="W220" s="358">
        <v>0.5</v>
      </c>
    </row>
    <row r="221" spans="2:23" x14ac:dyDescent="0.4">
      <c r="B221" s="355" t="s">
        <v>941</v>
      </c>
      <c r="C221" s="356" t="s">
        <v>941</v>
      </c>
      <c r="D221" s="357" t="s">
        <v>181</v>
      </c>
      <c r="E221" s="357">
        <v>6</v>
      </c>
      <c r="F221" s="357">
        <v>0.2</v>
      </c>
      <c r="G221" s="357">
        <v>0.2</v>
      </c>
      <c r="H221" s="357">
        <v>0.9</v>
      </c>
      <c r="I221" s="357">
        <v>108</v>
      </c>
      <c r="J221" s="357">
        <v>24</v>
      </c>
      <c r="K221" s="357">
        <v>9</v>
      </c>
      <c r="L221" s="357">
        <v>3</v>
      </c>
      <c r="M221" s="357">
        <v>5</v>
      </c>
      <c r="N221" s="357">
        <v>0</v>
      </c>
      <c r="O221" s="357">
        <v>0</v>
      </c>
      <c r="P221" s="357">
        <v>0</v>
      </c>
      <c r="Q221" s="357">
        <v>0</v>
      </c>
      <c r="R221" s="357">
        <v>8</v>
      </c>
      <c r="S221" s="357">
        <v>0</v>
      </c>
      <c r="T221" s="357">
        <v>0</v>
      </c>
      <c r="U221" s="357">
        <v>4</v>
      </c>
      <c r="V221" s="357">
        <v>0.2</v>
      </c>
      <c r="W221" s="358">
        <v>0.2</v>
      </c>
    </row>
    <row r="222" spans="2:23" x14ac:dyDescent="0.4">
      <c r="B222" s="355" t="s">
        <v>941</v>
      </c>
      <c r="C222" s="356" t="s">
        <v>942</v>
      </c>
      <c r="D222" s="357"/>
      <c r="E222" s="357">
        <v>331</v>
      </c>
      <c r="F222" s="357">
        <v>7.1</v>
      </c>
      <c r="G222" s="357">
        <v>6.3</v>
      </c>
      <c r="H222" s="357">
        <v>59.6</v>
      </c>
      <c r="I222" s="357">
        <v>482</v>
      </c>
      <c r="J222" s="357">
        <v>321</v>
      </c>
      <c r="K222" s="357">
        <v>43</v>
      </c>
      <c r="L222" s="357">
        <v>22</v>
      </c>
      <c r="M222" s="357">
        <v>90</v>
      </c>
      <c r="N222" s="357">
        <v>1.5</v>
      </c>
      <c r="O222" s="357">
        <v>216</v>
      </c>
      <c r="P222" s="357">
        <v>0.1</v>
      </c>
      <c r="Q222" s="357">
        <v>0.3</v>
      </c>
      <c r="R222" s="357">
        <v>16</v>
      </c>
      <c r="S222" s="357">
        <v>0.08</v>
      </c>
      <c r="T222" s="357">
        <v>0.06</v>
      </c>
      <c r="U222" s="357">
        <v>7</v>
      </c>
      <c r="V222" s="357">
        <v>1.7</v>
      </c>
      <c r="W222" s="358">
        <v>1.2</v>
      </c>
    </row>
    <row r="223" spans="2:23" x14ac:dyDescent="0.4">
      <c r="B223" s="355" t="s">
        <v>944</v>
      </c>
      <c r="C223" s="356"/>
      <c r="D223" s="357"/>
      <c r="E223" s="357">
        <v>722</v>
      </c>
      <c r="F223" s="357">
        <v>18.7</v>
      </c>
      <c r="G223" s="357">
        <v>19.7</v>
      </c>
      <c r="H223" s="357">
        <v>112.7</v>
      </c>
      <c r="I223" s="357">
        <v>952</v>
      </c>
      <c r="J223" s="357">
        <v>584</v>
      </c>
      <c r="K223" s="357">
        <v>79</v>
      </c>
      <c r="L223" s="357">
        <v>53</v>
      </c>
      <c r="M223" s="357">
        <v>241</v>
      </c>
      <c r="N223" s="357">
        <v>2.2000000000000002</v>
      </c>
      <c r="O223" s="357">
        <v>278</v>
      </c>
      <c r="P223" s="357">
        <v>4.3</v>
      </c>
      <c r="Q223" s="357">
        <v>0.9</v>
      </c>
      <c r="R223" s="357">
        <v>38</v>
      </c>
      <c r="S223" s="357">
        <v>0.18</v>
      </c>
      <c r="T223" s="357">
        <v>0.23</v>
      </c>
      <c r="U223" s="357">
        <v>17</v>
      </c>
      <c r="V223" s="357">
        <v>2.7</v>
      </c>
      <c r="W223" s="358">
        <v>2.2999999999999998</v>
      </c>
    </row>
    <row r="224" spans="2:23" x14ac:dyDescent="0.4">
      <c r="B224" s="359">
        <v>45312</v>
      </c>
      <c r="C224" s="356" t="s">
        <v>848</v>
      </c>
      <c r="D224" s="357" t="s">
        <v>915</v>
      </c>
      <c r="E224" s="357">
        <v>218</v>
      </c>
      <c r="F224" s="357">
        <v>3.3</v>
      </c>
      <c r="G224" s="357">
        <v>0.4</v>
      </c>
      <c r="H224" s="357">
        <v>48.2</v>
      </c>
      <c r="I224" s="357">
        <v>1</v>
      </c>
      <c r="J224" s="357">
        <v>38</v>
      </c>
      <c r="K224" s="357">
        <v>4</v>
      </c>
      <c r="L224" s="357">
        <v>9</v>
      </c>
      <c r="M224" s="357">
        <v>44</v>
      </c>
      <c r="N224" s="357">
        <v>0.1</v>
      </c>
      <c r="O224" s="357">
        <v>0</v>
      </c>
      <c r="P224" s="357">
        <v>0</v>
      </c>
      <c r="Q224" s="357">
        <v>0</v>
      </c>
      <c r="R224" s="357">
        <v>0</v>
      </c>
      <c r="S224" s="357">
        <v>0.03</v>
      </c>
      <c r="T224" s="357">
        <v>0.01</v>
      </c>
      <c r="U224" s="357">
        <v>0</v>
      </c>
      <c r="V224" s="357">
        <v>0.4</v>
      </c>
      <c r="W224" s="358">
        <v>0</v>
      </c>
    </row>
    <row r="225" spans="2:23" x14ac:dyDescent="0.4">
      <c r="B225" s="355" t="s">
        <v>941</v>
      </c>
      <c r="C225" s="356" t="s">
        <v>941</v>
      </c>
      <c r="D225" s="357" t="s">
        <v>182</v>
      </c>
      <c r="E225" s="357">
        <v>80</v>
      </c>
      <c r="F225" s="357">
        <v>5</v>
      </c>
      <c r="G225" s="357">
        <v>5</v>
      </c>
      <c r="H225" s="357">
        <v>4.0999999999999996</v>
      </c>
      <c r="I225" s="357">
        <v>227</v>
      </c>
      <c r="J225" s="357">
        <v>49</v>
      </c>
      <c r="K225" s="357">
        <v>8</v>
      </c>
      <c r="L225" s="357">
        <v>2</v>
      </c>
      <c r="M225" s="357">
        <v>7</v>
      </c>
      <c r="N225" s="357">
        <v>0.1</v>
      </c>
      <c r="O225" s="357">
        <v>55</v>
      </c>
      <c r="P225" s="357">
        <v>0</v>
      </c>
      <c r="Q225" s="357">
        <v>0</v>
      </c>
      <c r="R225" s="357">
        <v>14</v>
      </c>
      <c r="S225" s="357">
        <v>0.01</v>
      </c>
      <c r="T225" s="357">
        <v>0.01</v>
      </c>
      <c r="U225" s="357">
        <v>9</v>
      </c>
      <c r="V225" s="357">
        <v>0.5</v>
      </c>
      <c r="W225" s="358">
        <v>0.6</v>
      </c>
    </row>
    <row r="226" spans="2:23" x14ac:dyDescent="0.4">
      <c r="B226" s="355" t="s">
        <v>941</v>
      </c>
      <c r="C226" s="356" t="s">
        <v>941</v>
      </c>
      <c r="D226" s="357" t="s">
        <v>184</v>
      </c>
      <c r="E226" s="357">
        <v>24</v>
      </c>
      <c r="F226" s="357">
        <v>0.9</v>
      </c>
      <c r="G226" s="357">
        <v>0.4</v>
      </c>
      <c r="H226" s="357">
        <v>4</v>
      </c>
      <c r="I226" s="357">
        <v>80</v>
      </c>
      <c r="J226" s="357">
        <v>75</v>
      </c>
      <c r="K226" s="357">
        <v>2</v>
      </c>
      <c r="L226" s="357">
        <v>6</v>
      </c>
      <c r="M226" s="357">
        <v>11</v>
      </c>
      <c r="N226" s="357">
        <v>0.1</v>
      </c>
      <c r="O226" s="357">
        <v>94</v>
      </c>
      <c r="P226" s="357">
        <v>0</v>
      </c>
      <c r="Q226" s="357">
        <v>0.7</v>
      </c>
      <c r="R226" s="357">
        <v>5</v>
      </c>
      <c r="S226" s="357">
        <v>0.01</v>
      </c>
      <c r="T226" s="357">
        <v>0.02</v>
      </c>
      <c r="U226" s="357">
        <v>6</v>
      </c>
      <c r="V226" s="357">
        <v>0.5</v>
      </c>
      <c r="W226" s="358">
        <v>0.2</v>
      </c>
    </row>
    <row r="227" spans="2:23" x14ac:dyDescent="0.4">
      <c r="B227" s="355" t="s">
        <v>941</v>
      </c>
      <c r="C227" s="356" t="s">
        <v>941</v>
      </c>
      <c r="D227" s="357" t="s">
        <v>185</v>
      </c>
      <c r="E227" s="357">
        <v>4</v>
      </c>
      <c r="F227" s="357">
        <v>0.4</v>
      </c>
      <c r="G227" s="357">
        <v>0</v>
      </c>
      <c r="H227" s="357">
        <v>0.7</v>
      </c>
      <c r="I227" s="357">
        <v>22</v>
      </c>
      <c r="J227" s="357">
        <v>9</v>
      </c>
      <c r="K227" s="357">
        <v>2</v>
      </c>
      <c r="L227" s="357">
        <v>0</v>
      </c>
      <c r="M227" s="357">
        <v>5</v>
      </c>
      <c r="N227" s="357">
        <v>0</v>
      </c>
      <c r="O227" s="357">
        <v>0</v>
      </c>
      <c r="P227" s="357">
        <v>0</v>
      </c>
      <c r="Q227" s="357">
        <v>0.1</v>
      </c>
      <c r="R227" s="357">
        <v>0</v>
      </c>
      <c r="S227" s="357">
        <v>0</v>
      </c>
      <c r="T227" s="357">
        <v>0</v>
      </c>
      <c r="U227" s="357">
        <v>0</v>
      </c>
      <c r="V227" s="357">
        <v>0.2</v>
      </c>
      <c r="W227" s="358">
        <v>0.1</v>
      </c>
    </row>
    <row r="228" spans="2:23" x14ac:dyDescent="0.4">
      <c r="B228" s="355" t="s">
        <v>941</v>
      </c>
      <c r="C228" s="356" t="s">
        <v>942</v>
      </c>
      <c r="D228" s="357"/>
      <c r="E228" s="357">
        <v>326</v>
      </c>
      <c r="F228" s="357">
        <v>9.6</v>
      </c>
      <c r="G228" s="357">
        <v>5.8</v>
      </c>
      <c r="H228" s="357">
        <v>57</v>
      </c>
      <c r="I228" s="357">
        <v>330</v>
      </c>
      <c r="J228" s="357">
        <v>171</v>
      </c>
      <c r="K228" s="357">
        <v>16</v>
      </c>
      <c r="L228" s="357">
        <v>17</v>
      </c>
      <c r="M228" s="357">
        <v>67</v>
      </c>
      <c r="N228" s="357">
        <v>0.3</v>
      </c>
      <c r="O228" s="357">
        <v>149</v>
      </c>
      <c r="P228" s="357">
        <v>0</v>
      </c>
      <c r="Q228" s="357">
        <v>0.8</v>
      </c>
      <c r="R228" s="357">
        <v>19</v>
      </c>
      <c r="S228" s="357">
        <v>0.05</v>
      </c>
      <c r="T228" s="357">
        <v>0.04</v>
      </c>
      <c r="U228" s="357">
        <v>15</v>
      </c>
      <c r="V228" s="357">
        <v>1.6</v>
      </c>
      <c r="W228" s="358">
        <v>0.9</v>
      </c>
    </row>
    <row r="229" spans="2:23" x14ac:dyDescent="0.4">
      <c r="B229" s="355" t="s">
        <v>941</v>
      </c>
      <c r="C229" s="356" t="s">
        <v>858</v>
      </c>
      <c r="D229" s="357" t="s">
        <v>915</v>
      </c>
      <c r="E229" s="357">
        <v>218</v>
      </c>
      <c r="F229" s="357">
        <v>3.3</v>
      </c>
      <c r="G229" s="357">
        <v>0.4</v>
      </c>
      <c r="H229" s="357">
        <v>48.2</v>
      </c>
      <c r="I229" s="357">
        <v>1</v>
      </c>
      <c r="J229" s="357">
        <v>38</v>
      </c>
      <c r="K229" s="357">
        <v>4</v>
      </c>
      <c r="L229" s="357">
        <v>9</v>
      </c>
      <c r="M229" s="357">
        <v>44</v>
      </c>
      <c r="N229" s="357">
        <v>0.1</v>
      </c>
      <c r="O229" s="357">
        <v>0</v>
      </c>
      <c r="P229" s="357">
        <v>0</v>
      </c>
      <c r="Q229" s="357">
        <v>0</v>
      </c>
      <c r="R229" s="357">
        <v>0</v>
      </c>
      <c r="S229" s="357">
        <v>0.03</v>
      </c>
      <c r="T229" s="357">
        <v>0.01</v>
      </c>
      <c r="U229" s="357">
        <v>0</v>
      </c>
      <c r="V229" s="357">
        <v>0.4</v>
      </c>
      <c r="W229" s="358">
        <v>0</v>
      </c>
    </row>
    <row r="230" spans="2:23" x14ac:dyDescent="0.4">
      <c r="B230" s="355" t="s">
        <v>941</v>
      </c>
      <c r="C230" s="356" t="s">
        <v>941</v>
      </c>
      <c r="D230" s="357" t="s">
        <v>957</v>
      </c>
      <c r="E230" s="357">
        <v>56</v>
      </c>
      <c r="F230" s="357">
        <v>7.7</v>
      </c>
      <c r="G230" s="357">
        <v>1.9</v>
      </c>
      <c r="H230" s="357">
        <v>1</v>
      </c>
      <c r="I230" s="357">
        <v>252</v>
      </c>
      <c r="J230" s="357">
        <v>169</v>
      </c>
      <c r="K230" s="357">
        <v>11</v>
      </c>
      <c r="L230" s="357">
        <v>16</v>
      </c>
      <c r="M230" s="357">
        <v>101</v>
      </c>
      <c r="N230" s="357">
        <v>0.2</v>
      </c>
      <c r="O230" s="357">
        <v>11</v>
      </c>
      <c r="P230" s="357">
        <v>1.3</v>
      </c>
      <c r="Q230" s="357">
        <v>0.7</v>
      </c>
      <c r="R230" s="357">
        <v>0</v>
      </c>
      <c r="S230" s="357">
        <v>0.04</v>
      </c>
      <c r="T230" s="357">
        <v>7.0000000000000007E-2</v>
      </c>
      <c r="U230" s="357">
        <v>1</v>
      </c>
      <c r="V230" s="357">
        <v>0</v>
      </c>
      <c r="W230" s="358">
        <v>0.6</v>
      </c>
    </row>
    <row r="231" spans="2:23" x14ac:dyDescent="0.4">
      <c r="B231" s="355" t="s">
        <v>941</v>
      </c>
      <c r="C231" s="356" t="s">
        <v>941</v>
      </c>
      <c r="D231" s="357" t="s">
        <v>189</v>
      </c>
      <c r="E231" s="357">
        <v>29</v>
      </c>
      <c r="F231" s="357">
        <v>1.3</v>
      </c>
      <c r="G231" s="357">
        <v>1.5</v>
      </c>
      <c r="H231" s="357">
        <v>3.8</v>
      </c>
      <c r="I231" s="357">
        <v>106</v>
      </c>
      <c r="J231" s="357">
        <v>66</v>
      </c>
      <c r="K231" s="357">
        <v>3</v>
      </c>
      <c r="L231" s="357">
        <v>4</v>
      </c>
      <c r="M231" s="357">
        <v>17</v>
      </c>
      <c r="N231" s="357">
        <v>0.1</v>
      </c>
      <c r="O231" s="357">
        <v>2</v>
      </c>
      <c r="P231" s="357">
        <v>0.2</v>
      </c>
      <c r="Q231" s="357">
        <v>0</v>
      </c>
      <c r="R231" s="357">
        <v>2</v>
      </c>
      <c r="S231" s="357">
        <v>0.03</v>
      </c>
      <c r="T231" s="357">
        <v>0.05</v>
      </c>
      <c r="U231" s="357">
        <v>1</v>
      </c>
      <c r="V231" s="357">
        <v>1</v>
      </c>
      <c r="W231" s="358">
        <v>0.2</v>
      </c>
    </row>
    <row r="232" spans="2:23" x14ac:dyDescent="0.4">
      <c r="B232" s="355" t="s">
        <v>941</v>
      </c>
      <c r="C232" s="356" t="s">
        <v>941</v>
      </c>
      <c r="D232" s="357" t="s">
        <v>190</v>
      </c>
      <c r="E232" s="357">
        <v>12</v>
      </c>
      <c r="F232" s="357">
        <v>0.7</v>
      </c>
      <c r="G232" s="357">
        <v>0.7</v>
      </c>
      <c r="H232" s="357">
        <v>0.8</v>
      </c>
      <c r="I232" s="357">
        <v>41</v>
      </c>
      <c r="J232" s="357">
        <v>31</v>
      </c>
      <c r="K232" s="357">
        <v>21</v>
      </c>
      <c r="L232" s="357">
        <v>3</v>
      </c>
      <c r="M232" s="357">
        <v>8</v>
      </c>
      <c r="N232" s="357">
        <v>0.1</v>
      </c>
      <c r="O232" s="357">
        <v>15</v>
      </c>
      <c r="P232" s="357">
        <v>0</v>
      </c>
      <c r="Q232" s="357">
        <v>0.2</v>
      </c>
      <c r="R232" s="357">
        <v>28</v>
      </c>
      <c r="S232" s="357">
        <v>0</v>
      </c>
      <c r="T232" s="357">
        <v>0.01</v>
      </c>
      <c r="U232" s="357">
        <v>3</v>
      </c>
      <c r="V232" s="357">
        <v>0.3</v>
      </c>
      <c r="W232" s="358">
        <v>0.1</v>
      </c>
    </row>
    <row r="233" spans="2:23" x14ac:dyDescent="0.4">
      <c r="B233" s="355" t="s">
        <v>941</v>
      </c>
      <c r="C233" s="356" t="s">
        <v>942</v>
      </c>
      <c r="D233" s="357"/>
      <c r="E233" s="357">
        <v>315</v>
      </c>
      <c r="F233" s="357">
        <v>13</v>
      </c>
      <c r="G233" s="357">
        <v>4.5</v>
      </c>
      <c r="H233" s="357">
        <v>53.8</v>
      </c>
      <c r="I233" s="357">
        <v>400</v>
      </c>
      <c r="J233" s="357">
        <v>304</v>
      </c>
      <c r="K233" s="357">
        <v>39</v>
      </c>
      <c r="L233" s="357">
        <v>32</v>
      </c>
      <c r="M233" s="357">
        <v>170</v>
      </c>
      <c r="N233" s="357">
        <v>0.5</v>
      </c>
      <c r="O233" s="357">
        <v>28</v>
      </c>
      <c r="P233" s="357">
        <v>1.5</v>
      </c>
      <c r="Q233" s="357">
        <v>0.9</v>
      </c>
      <c r="R233" s="357">
        <v>30</v>
      </c>
      <c r="S233" s="357">
        <v>0.1</v>
      </c>
      <c r="T233" s="357">
        <v>0.14000000000000001</v>
      </c>
      <c r="U233" s="357">
        <v>5</v>
      </c>
      <c r="V233" s="357">
        <v>1.7</v>
      </c>
      <c r="W233" s="358">
        <v>0.9</v>
      </c>
    </row>
    <row r="234" spans="2:23" x14ac:dyDescent="0.4">
      <c r="B234" s="355" t="s">
        <v>944</v>
      </c>
      <c r="C234" s="356"/>
      <c r="D234" s="357"/>
      <c r="E234" s="357">
        <v>641</v>
      </c>
      <c r="F234" s="357">
        <v>22.6</v>
      </c>
      <c r="G234" s="357">
        <v>10.3</v>
      </c>
      <c r="H234" s="357">
        <v>110.8</v>
      </c>
      <c r="I234" s="357">
        <v>730</v>
      </c>
      <c r="J234" s="357">
        <v>475</v>
      </c>
      <c r="K234" s="357">
        <v>55</v>
      </c>
      <c r="L234" s="357">
        <v>49</v>
      </c>
      <c r="M234" s="357">
        <v>237</v>
      </c>
      <c r="N234" s="357">
        <v>0.8</v>
      </c>
      <c r="O234" s="357">
        <v>177</v>
      </c>
      <c r="P234" s="357">
        <v>1.5</v>
      </c>
      <c r="Q234" s="357">
        <v>1.7</v>
      </c>
      <c r="R234" s="357">
        <v>49</v>
      </c>
      <c r="S234" s="357">
        <v>0.15</v>
      </c>
      <c r="T234" s="357">
        <v>0.18</v>
      </c>
      <c r="U234" s="357">
        <v>20</v>
      </c>
      <c r="V234" s="357">
        <v>3.3</v>
      </c>
      <c r="W234" s="358">
        <v>1.8</v>
      </c>
    </row>
    <row r="235" spans="2:23" x14ac:dyDescent="0.4">
      <c r="B235" s="359">
        <v>45313</v>
      </c>
      <c r="C235" s="356" t="s">
        <v>848</v>
      </c>
      <c r="D235" s="357" t="s">
        <v>915</v>
      </c>
      <c r="E235" s="357">
        <v>218</v>
      </c>
      <c r="F235" s="357">
        <v>3.3</v>
      </c>
      <c r="G235" s="357">
        <v>0.4</v>
      </c>
      <c r="H235" s="357">
        <v>48.2</v>
      </c>
      <c r="I235" s="357">
        <v>1</v>
      </c>
      <c r="J235" s="357">
        <v>38</v>
      </c>
      <c r="K235" s="357">
        <v>4</v>
      </c>
      <c r="L235" s="357">
        <v>9</v>
      </c>
      <c r="M235" s="357">
        <v>44</v>
      </c>
      <c r="N235" s="357">
        <v>0.1</v>
      </c>
      <c r="O235" s="357">
        <v>0</v>
      </c>
      <c r="P235" s="357">
        <v>0</v>
      </c>
      <c r="Q235" s="357">
        <v>0</v>
      </c>
      <c r="R235" s="357">
        <v>0</v>
      </c>
      <c r="S235" s="357">
        <v>0.03</v>
      </c>
      <c r="T235" s="357">
        <v>0.01</v>
      </c>
      <c r="U235" s="357">
        <v>0</v>
      </c>
      <c r="V235" s="357">
        <v>0.4</v>
      </c>
      <c r="W235" s="358">
        <v>0</v>
      </c>
    </row>
    <row r="236" spans="2:23" x14ac:dyDescent="0.4">
      <c r="B236" s="355" t="s">
        <v>941</v>
      </c>
      <c r="C236" s="356" t="s">
        <v>941</v>
      </c>
      <c r="D236" s="357" t="s">
        <v>958</v>
      </c>
      <c r="E236" s="357">
        <v>106</v>
      </c>
      <c r="F236" s="357">
        <v>3</v>
      </c>
      <c r="G236" s="357">
        <v>7.6</v>
      </c>
      <c r="H236" s="357">
        <v>6.3</v>
      </c>
      <c r="I236" s="357">
        <v>273</v>
      </c>
      <c r="J236" s="357">
        <v>160</v>
      </c>
      <c r="K236" s="357">
        <v>4</v>
      </c>
      <c r="L236" s="357">
        <v>9</v>
      </c>
      <c r="M236" s="357">
        <v>35</v>
      </c>
      <c r="N236" s="357">
        <v>0.2</v>
      </c>
      <c r="O236" s="357">
        <v>111</v>
      </c>
      <c r="P236" s="357">
        <v>0</v>
      </c>
      <c r="Q236" s="357">
        <v>0</v>
      </c>
      <c r="R236" s="357">
        <v>0</v>
      </c>
      <c r="S236" s="357">
        <v>0.38</v>
      </c>
      <c r="T236" s="357">
        <v>0.04</v>
      </c>
      <c r="U236" s="357">
        <v>32</v>
      </c>
      <c r="V236" s="357">
        <v>0.6</v>
      </c>
      <c r="W236" s="358">
        <v>0.7</v>
      </c>
    </row>
    <row r="237" spans="2:23" x14ac:dyDescent="0.4">
      <c r="B237" s="355" t="s">
        <v>941</v>
      </c>
      <c r="C237" s="356" t="s">
        <v>941</v>
      </c>
      <c r="D237" s="357" t="s">
        <v>193</v>
      </c>
      <c r="E237" s="357">
        <v>25</v>
      </c>
      <c r="F237" s="357">
        <v>1.6</v>
      </c>
      <c r="G237" s="357">
        <v>1.4</v>
      </c>
      <c r="H237" s="357">
        <v>1.6</v>
      </c>
      <c r="I237" s="357">
        <v>73</v>
      </c>
      <c r="J237" s="357">
        <v>17</v>
      </c>
      <c r="K237" s="357">
        <v>4</v>
      </c>
      <c r="L237" s="357">
        <v>1</v>
      </c>
      <c r="M237" s="357">
        <v>8</v>
      </c>
      <c r="N237" s="357">
        <v>0.1</v>
      </c>
      <c r="O237" s="357">
        <v>5</v>
      </c>
      <c r="P237" s="357">
        <v>0.1</v>
      </c>
      <c r="Q237" s="357">
        <v>0</v>
      </c>
      <c r="R237" s="357">
        <v>0</v>
      </c>
      <c r="S237" s="357">
        <v>0</v>
      </c>
      <c r="T237" s="357">
        <v>0.01</v>
      </c>
      <c r="U237" s="357">
        <v>1</v>
      </c>
      <c r="V237" s="357">
        <v>0.1</v>
      </c>
      <c r="W237" s="358">
        <v>0.1</v>
      </c>
    </row>
    <row r="238" spans="2:23" x14ac:dyDescent="0.4">
      <c r="B238" s="355" t="s">
        <v>941</v>
      </c>
      <c r="C238" s="356" t="s">
        <v>941</v>
      </c>
      <c r="D238" s="357" t="s">
        <v>194</v>
      </c>
      <c r="E238" s="357">
        <v>15</v>
      </c>
      <c r="F238" s="357">
        <v>0.9</v>
      </c>
      <c r="G238" s="357">
        <v>0.5</v>
      </c>
      <c r="H238" s="357">
        <v>2.6</v>
      </c>
      <c r="I238" s="357">
        <v>131</v>
      </c>
      <c r="J238" s="357">
        <v>118</v>
      </c>
      <c r="K238" s="357">
        <v>22</v>
      </c>
      <c r="L238" s="357">
        <v>13</v>
      </c>
      <c r="M238" s="357">
        <v>11</v>
      </c>
      <c r="N238" s="357">
        <v>0.2</v>
      </c>
      <c r="O238" s="357">
        <v>6</v>
      </c>
      <c r="P238" s="357">
        <v>0</v>
      </c>
      <c r="Q238" s="357">
        <v>0.2</v>
      </c>
      <c r="R238" s="357">
        <v>9</v>
      </c>
      <c r="S238" s="357">
        <v>0</v>
      </c>
      <c r="T238" s="357">
        <v>0.01</v>
      </c>
      <c r="U238" s="357">
        <v>0</v>
      </c>
      <c r="V238" s="357">
        <v>1.2</v>
      </c>
      <c r="W238" s="358">
        <v>0.3</v>
      </c>
    </row>
    <row r="239" spans="2:23" x14ac:dyDescent="0.4">
      <c r="B239" s="355" t="s">
        <v>941</v>
      </c>
      <c r="C239" s="356" t="s">
        <v>942</v>
      </c>
      <c r="D239" s="357"/>
      <c r="E239" s="357">
        <v>364</v>
      </c>
      <c r="F239" s="357">
        <v>8.8000000000000007</v>
      </c>
      <c r="G239" s="357">
        <v>9.9</v>
      </c>
      <c r="H239" s="357">
        <v>58.7</v>
      </c>
      <c r="I239" s="357">
        <v>478</v>
      </c>
      <c r="J239" s="357">
        <v>333</v>
      </c>
      <c r="K239" s="357">
        <v>34</v>
      </c>
      <c r="L239" s="357">
        <v>32</v>
      </c>
      <c r="M239" s="357">
        <v>98</v>
      </c>
      <c r="N239" s="357">
        <v>0.6</v>
      </c>
      <c r="O239" s="357">
        <v>122</v>
      </c>
      <c r="P239" s="357">
        <v>0.1</v>
      </c>
      <c r="Q239" s="357">
        <v>0.2</v>
      </c>
      <c r="R239" s="357">
        <v>9</v>
      </c>
      <c r="S239" s="357">
        <v>0.41</v>
      </c>
      <c r="T239" s="357">
        <v>7.0000000000000007E-2</v>
      </c>
      <c r="U239" s="357">
        <v>33</v>
      </c>
      <c r="V239" s="357">
        <v>2.2999999999999998</v>
      </c>
      <c r="W239" s="358">
        <v>1.1000000000000001</v>
      </c>
    </row>
    <row r="240" spans="2:23" x14ac:dyDescent="0.4">
      <c r="B240" s="355" t="s">
        <v>941</v>
      </c>
      <c r="C240" s="356" t="s">
        <v>858</v>
      </c>
      <c r="D240" s="357" t="s">
        <v>915</v>
      </c>
      <c r="E240" s="357">
        <v>218</v>
      </c>
      <c r="F240" s="357">
        <v>3.3</v>
      </c>
      <c r="G240" s="357">
        <v>0.4</v>
      </c>
      <c r="H240" s="357">
        <v>48.2</v>
      </c>
      <c r="I240" s="357">
        <v>1</v>
      </c>
      <c r="J240" s="357">
        <v>38</v>
      </c>
      <c r="K240" s="357">
        <v>4</v>
      </c>
      <c r="L240" s="357">
        <v>9</v>
      </c>
      <c r="M240" s="357">
        <v>44</v>
      </c>
      <c r="N240" s="357">
        <v>0.1</v>
      </c>
      <c r="O240" s="357">
        <v>0</v>
      </c>
      <c r="P240" s="357">
        <v>0</v>
      </c>
      <c r="Q240" s="357">
        <v>0</v>
      </c>
      <c r="R240" s="357">
        <v>0</v>
      </c>
      <c r="S240" s="357">
        <v>0.03</v>
      </c>
      <c r="T240" s="357">
        <v>0.01</v>
      </c>
      <c r="U240" s="357">
        <v>0</v>
      </c>
      <c r="V240" s="357">
        <v>0.4</v>
      </c>
      <c r="W240" s="358">
        <v>0</v>
      </c>
    </row>
    <row r="241" spans="2:23" x14ac:dyDescent="0.4">
      <c r="B241" s="355" t="s">
        <v>941</v>
      </c>
      <c r="C241" s="356" t="s">
        <v>941</v>
      </c>
      <c r="D241" s="357" t="s">
        <v>195</v>
      </c>
      <c r="E241" s="357">
        <v>53</v>
      </c>
      <c r="F241" s="357">
        <v>3.6</v>
      </c>
      <c r="G241" s="357">
        <v>2.4</v>
      </c>
      <c r="H241" s="357">
        <v>3.6</v>
      </c>
      <c r="I241" s="357">
        <v>103</v>
      </c>
      <c r="J241" s="357">
        <v>122</v>
      </c>
      <c r="K241" s="357">
        <v>20</v>
      </c>
      <c r="L241" s="357">
        <v>13</v>
      </c>
      <c r="M241" s="357">
        <v>48</v>
      </c>
      <c r="N241" s="357">
        <v>0.3</v>
      </c>
      <c r="O241" s="357">
        <v>110</v>
      </c>
      <c r="P241" s="357">
        <v>0</v>
      </c>
      <c r="Q241" s="357">
        <v>0.3</v>
      </c>
      <c r="R241" s="357">
        <v>1</v>
      </c>
      <c r="S241" s="357">
        <v>0.06</v>
      </c>
      <c r="T241" s="357">
        <v>0.02</v>
      </c>
      <c r="U241" s="357">
        <v>1</v>
      </c>
      <c r="V241" s="357">
        <v>1.5</v>
      </c>
      <c r="W241" s="358">
        <v>0.2</v>
      </c>
    </row>
    <row r="242" spans="2:23" x14ac:dyDescent="0.4">
      <c r="B242" s="355" t="s">
        <v>941</v>
      </c>
      <c r="C242" s="356" t="s">
        <v>941</v>
      </c>
      <c r="D242" s="357" t="s">
        <v>197</v>
      </c>
      <c r="E242" s="357">
        <v>18</v>
      </c>
      <c r="F242" s="357">
        <v>0.5</v>
      </c>
      <c r="G242" s="357">
        <v>1.1000000000000001</v>
      </c>
      <c r="H242" s="357">
        <v>2</v>
      </c>
      <c r="I242" s="357">
        <v>75</v>
      </c>
      <c r="J242" s="357">
        <v>42</v>
      </c>
      <c r="K242" s="357">
        <v>6</v>
      </c>
      <c r="L242" s="357">
        <v>3</v>
      </c>
      <c r="M242" s="357">
        <v>6</v>
      </c>
      <c r="N242" s="357">
        <v>0</v>
      </c>
      <c r="O242" s="357">
        <v>2</v>
      </c>
      <c r="P242" s="357">
        <v>0</v>
      </c>
      <c r="Q242" s="357">
        <v>0.1</v>
      </c>
      <c r="R242" s="357">
        <v>11</v>
      </c>
      <c r="S242" s="357">
        <v>0.01</v>
      </c>
      <c r="T242" s="357">
        <v>0</v>
      </c>
      <c r="U242" s="357">
        <v>7</v>
      </c>
      <c r="V242" s="357">
        <v>0.3</v>
      </c>
      <c r="W242" s="358">
        <v>0.2</v>
      </c>
    </row>
    <row r="243" spans="2:23" x14ac:dyDescent="0.4">
      <c r="B243" s="355" t="s">
        <v>941</v>
      </c>
      <c r="C243" s="356" t="s">
        <v>941</v>
      </c>
      <c r="D243" s="357" t="s">
        <v>198</v>
      </c>
      <c r="E243" s="357">
        <v>13</v>
      </c>
      <c r="F243" s="357">
        <v>0.3</v>
      </c>
      <c r="G243" s="357">
        <v>0</v>
      </c>
      <c r="H243" s="357">
        <v>2.8</v>
      </c>
      <c r="I243" s="357">
        <v>47</v>
      </c>
      <c r="J243" s="357">
        <v>45</v>
      </c>
      <c r="K243" s="357">
        <v>3</v>
      </c>
      <c r="L243" s="357">
        <v>3</v>
      </c>
      <c r="M243" s="357">
        <v>7</v>
      </c>
      <c r="N243" s="357">
        <v>0.1</v>
      </c>
      <c r="O243" s="357">
        <v>0</v>
      </c>
      <c r="P243" s="357">
        <v>0</v>
      </c>
      <c r="Q243" s="357">
        <v>0.1</v>
      </c>
      <c r="R243" s="357">
        <v>0</v>
      </c>
      <c r="S243" s="357">
        <v>0.01</v>
      </c>
      <c r="T243" s="357">
        <v>0</v>
      </c>
      <c r="U243" s="357">
        <v>1</v>
      </c>
      <c r="V243" s="357">
        <v>0.3</v>
      </c>
      <c r="W243" s="358">
        <v>0.1</v>
      </c>
    </row>
    <row r="244" spans="2:23" x14ac:dyDescent="0.4">
      <c r="B244" s="355" t="s">
        <v>941</v>
      </c>
      <c r="C244" s="356" t="s">
        <v>942</v>
      </c>
      <c r="D244" s="357"/>
      <c r="E244" s="357">
        <v>302</v>
      </c>
      <c r="F244" s="357">
        <v>7.7</v>
      </c>
      <c r="G244" s="357">
        <v>3.9</v>
      </c>
      <c r="H244" s="357">
        <v>56.6</v>
      </c>
      <c r="I244" s="357">
        <v>226</v>
      </c>
      <c r="J244" s="357">
        <v>247</v>
      </c>
      <c r="K244" s="357">
        <v>33</v>
      </c>
      <c r="L244" s="357">
        <v>28</v>
      </c>
      <c r="M244" s="357">
        <v>105</v>
      </c>
      <c r="N244" s="357">
        <v>0.5</v>
      </c>
      <c r="O244" s="357">
        <v>112</v>
      </c>
      <c r="P244" s="357">
        <v>0</v>
      </c>
      <c r="Q244" s="357">
        <v>0.5</v>
      </c>
      <c r="R244" s="357">
        <v>12</v>
      </c>
      <c r="S244" s="357">
        <v>0.11</v>
      </c>
      <c r="T244" s="357">
        <v>0.03</v>
      </c>
      <c r="U244" s="357">
        <v>9</v>
      </c>
      <c r="V244" s="357">
        <v>2.5</v>
      </c>
      <c r="W244" s="358">
        <v>0.5</v>
      </c>
    </row>
    <row r="245" spans="2:23" x14ac:dyDescent="0.4">
      <c r="B245" s="355" t="s">
        <v>944</v>
      </c>
      <c r="C245" s="356"/>
      <c r="D245" s="357"/>
      <c r="E245" s="357">
        <v>666</v>
      </c>
      <c r="F245" s="357">
        <v>16.5</v>
      </c>
      <c r="G245" s="357">
        <v>13.8</v>
      </c>
      <c r="H245" s="357">
        <v>115.3</v>
      </c>
      <c r="I245" s="357">
        <v>704</v>
      </c>
      <c r="J245" s="357">
        <v>580</v>
      </c>
      <c r="K245" s="357">
        <v>67</v>
      </c>
      <c r="L245" s="357">
        <v>60</v>
      </c>
      <c r="M245" s="357">
        <v>203</v>
      </c>
      <c r="N245" s="357">
        <v>1.1000000000000001</v>
      </c>
      <c r="O245" s="357">
        <v>234</v>
      </c>
      <c r="P245" s="357">
        <v>0.1</v>
      </c>
      <c r="Q245" s="357">
        <v>0.7</v>
      </c>
      <c r="R245" s="357">
        <v>21</v>
      </c>
      <c r="S245" s="357">
        <v>0.52</v>
      </c>
      <c r="T245" s="357">
        <v>0.1</v>
      </c>
      <c r="U245" s="357">
        <v>42</v>
      </c>
      <c r="V245" s="357">
        <v>4.8</v>
      </c>
      <c r="W245" s="358">
        <v>1.6</v>
      </c>
    </row>
    <row r="246" spans="2:23" x14ac:dyDescent="0.4">
      <c r="B246" s="359">
        <v>45314</v>
      </c>
      <c r="C246" s="356" t="s">
        <v>848</v>
      </c>
      <c r="D246" s="357" t="s">
        <v>915</v>
      </c>
      <c r="E246" s="357">
        <v>218</v>
      </c>
      <c r="F246" s="357">
        <v>3.3</v>
      </c>
      <c r="G246" s="357">
        <v>0.4</v>
      </c>
      <c r="H246" s="357">
        <v>48.2</v>
      </c>
      <c r="I246" s="357">
        <v>1</v>
      </c>
      <c r="J246" s="357">
        <v>38</v>
      </c>
      <c r="K246" s="357">
        <v>4</v>
      </c>
      <c r="L246" s="357">
        <v>9</v>
      </c>
      <c r="M246" s="357">
        <v>44</v>
      </c>
      <c r="N246" s="357">
        <v>0.1</v>
      </c>
      <c r="O246" s="357">
        <v>0</v>
      </c>
      <c r="P246" s="357">
        <v>0</v>
      </c>
      <c r="Q246" s="357">
        <v>0</v>
      </c>
      <c r="R246" s="357">
        <v>0</v>
      </c>
      <c r="S246" s="357">
        <v>0.03</v>
      </c>
      <c r="T246" s="357">
        <v>0.01</v>
      </c>
      <c r="U246" s="357">
        <v>0</v>
      </c>
      <c r="V246" s="357">
        <v>0.4</v>
      </c>
      <c r="W246" s="358">
        <v>0</v>
      </c>
    </row>
    <row r="247" spans="2:23" x14ac:dyDescent="0.4">
      <c r="B247" s="355" t="s">
        <v>941</v>
      </c>
      <c r="C247" s="356" t="s">
        <v>941</v>
      </c>
      <c r="D247" s="357" t="s">
        <v>199</v>
      </c>
      <c r="E247" s="357">
        <v>148</v>
      </c>
      <c r="F247" s="357">
        <v>3.9</v>
      </c>
      <c r="G247" s="357">
        <v>8.9</v>
      </c>
      <c r="H247" s="357">
        <v>12.7</v>
      </c>
      <c r="I247" s="357">
        <v>297</v>
      </c>
      <c r="J247" s="357">
        <v>97</v>
      </c>
      <c r="K247" s="357">
        <v>31</v>
      </c>
      <c r="L247" s="357">
        <v>13</v>
      </c>
      <c r="M247" s="357">
        <v>50</v>
      </c>
      <c r="N247" s="357">
        <v>0.4</v>
      </c>
      <c r="O247" s="357">
        <v>3</v>
      </c>
      <c r="P247" s="357">
        <v>0</v>
      </c>
      <c r="Q247" s="357">
        <v>1.2</v>
      </c>
      <c r="R247" s="357">
        <v>14</v>
      </c>
      <c r="S247" s="357">
        <v>0.04</v>
      </c>
      <c r="T247" s="357">
        <v>0.03</v>
      </c>
      <c r="U247" s="357">
        <v>1</v>
      </c>
      <c r="V247" s="357">
        <v>0.9</v>
      </c>
      <c r="W247" s="358">
        <v>0.8</v>
      </c>
    </row>
    <row r="248" spans="2:23" x14ac:dyDescent="0.4">
      <c r="B248" s="355" t="s">
        <v>941</v>
      </c>
      <c r="C248" s="356" t="s">
        <v>941</v>
      </c>
      <c r="D248" s="357" t="s">
        <v>202</v>
      </c>
      <c r="E248" s="357">
        <v>18</v>
      </c>
      <c r="F248" s="357">
        <v>0.6</v>
      </c>
      <c r="G248" s="357">
        <v>0.2</v>
      </c>
      <c r="H248" s="357">
        <v>3.4</v>
      </c>
      <c r="I248" s="357">
        <v>60</v>
      </c>
      <c r="J248" s="357">
        <v>65</v>
      </c>
      <c r="K248" s="357">
        <v>4</v>
      </c>
      <c r="L248" s="357">
        <v>3</v>
      </c>
      <c r="M248" s="357">
        <v>11</v>
      </c>
      <c r="N248" s="357">
        <v>0</v>
      </c>
      <c r="O248" s="357">
        <v>54</v>
      </c>
      <c r="P248" s="357">
        <v>0</v>
      </c>
      <c r="Q248" s="357">
        <v>0</v>
      </c>
      <c r="R248" s="357">
        <v>0</v>
      </c>
      <c r="S248" s="357">
        <v>0.02</v>
      </c>
      <c r="T248" s="357">
        <v>0.01</v>
      </c>
      <c r="U248" s="357">
        <v>2</v>
      </c>
      <c r="V248" s="357">
        <v>0.6</v>
      </c>
      <c r="W248" s="358">
        <v>0.1</v>
      </c>
    </row>
    <row r="249" spans="2:23" x14ac:dyDescent="0.4">
      <c r="B249" s="355" t="s">
        <v>941</v>
      </c>
      <c r="C249" s="356" t="s">
        <v>941</v>
      </c>
      <c r="D249" s="357" t="s">
        <v>203</v>
      </c>
      <c r="E249" s="357">
        <v>9</v>
      </c>
      <c r="F249" s="357">
        <v>0.3</v>
      </c>
      <c r="G249" s="357">
        <v>0</v>
      </c>
      <c r="H249" s="357">
        <v>1.7</v>
      </c>
      <c r="I249" s="357">
        <v>62</v>
      </c>
      <c r="J249" s="357">
        <v>62</v>
      </c>
      <c r="K249" s="357">
        <v>11</v>
      </c>
      <c r="L249" s="357">
        <v>2</v>
      </c>
      <c r="M249" s="357">
        <v>8</v>
      </c>
      <c r="N249" s="357">
        <v>0.2</v>
      </c>
      <c r="O249" s="357">
        <v>31</v>
      </c>
      <c r="P249" s="357">
        <v>0</v>
      </c>
      <c r="Q249" s="357">
        <v>0.1</v>
      </c>
      <c r="R249" s="357">
        <v>13</v>
      </c>
      <c r="S249" s="357">
        <v>0.02</v>
      </c>
      <c r="T249" s="357">
        <v>0.01</v>
      </c>
      <c r="U249" s="357">
        <v>5</v>
      </c>
      <c r="V249" s="357">
        <v>0.2</v>
      </c>
      <c r="W249" s="358">
        <v>0.1</v>
      </c>
    </row>
    <row r="250" spans="2:23" x14ac:dyDescent="0.4">
      <c r="B250" s="355" t="s">
        <v>941</v>
      </c>
      <c r="C250" s="356" t="s">
        <v>942</v>
      </c>
      <c r="D250" s="357"/>
      <c r="E250" s="357">
        <v>393</v>
      </c>
      <c r="F250" s="357">
        <v>8.1</v>
      </c>
      <c r="G250" s="357">
        <v>9.5</v>
      </c>
      <c r="H250" s="357">
        <v>66</v>
      </c>
      <c r="I250" s="357">
        <v>420</v>
      </c>
      <c r="J250" s="357">
        <v>262</v>
      </c>
      <c r="K250" s="357">
        <v>50</v>
      </c>
      <c r="L250" s="357">
        <v>27</v>
      </c>
      <c r="M250" s="357">
        <v>113</v>
      </c>
      <c r="N250" s="357">
        <v>0.7</v>
      </c>
      <c r="O250" s="357">
        <v>88</v>
      </c>
      <c r="P250" s="357">
        <v>0</v>
      </c>
      <c r="Q250" s="357">
        <v>1.3</v>
      </c>
      <c r="R250" s="357">
        <v>27</v>
      </c>
      <c r="S250" s="357">
        <v>0.11</v>
      </c>
      <c r="T250" s="357">
        <v>0.06</v>
      </c>
      <c r="U250" s="357">
        <v>8</v>
      </c>
      <c r="V250" s="357">
        <v>2.1</v>
      </c>
      <c r="W250" s="358">
        <v>1</v>
      </c>
    </row>
    <row r="251" spans="2:23" x14ac:dyDescent="0.4">
      <c r="B251" s="355" t="s">
        <v>941</v>
      </c>
      <c r="C251" s="356" t="s">
        <v>858</v>
      </c>
      <c r="D251" s="357" t="s">
        <v>915</v>
      </c>
      <c r="E251" s="357">
        <v>218</v>
      </c>
      <c r="F251" s="357">
        <v>3.3</v>
      </c>
      <c r="G251" s="357">
        <v>0.4</v>
      </c>
      <c r="H251" s="357">
        <v>48.2</v>
      </c>
      <c r="I251" s="357">
        <v>1</v>
      </c>
      <c r="J251" s="357">
        <v>38</v>
      </c>
      <c r="K251" s="357">
        <v>4</v>
      </c>
      <c r="L251" s="357">
        <v>9</v>
      </c>
      <c r="M251" s="357">
        <v>44</v>
      </c>
      <c r="N251" s="357">
        <v>0.1</v>
      </c>
      <c r="O251" s="357">
        <v>0</v>
      </c>
      <c r="P251" s="357">
        <v>0</v>
      </c>
      <c r="Q251" s="357">
        <v>0</v>
      </c>
      <c r="R251" s="357">
        <v>0</v>
      </c>
      <c r="S251" s="357">
        <v>0.03</v>
      </c>
      <c r="T251" s="357">
        <v>0.01</v>
      </c>
      <c r="U251" s="357">
        <v>0</v>
      </c>
      <c r="V251" s="357">
        <v>0.4</v>
      </c>
      <c r="W251" s="358">
        <v>0</v>
      </c>
    </row>
    <row r="252" spans="2:23" x14ac:dyDescent="0.4">
      <c r="B252" s="355" t="s">
        <v>941</v>
      </c>
      <c r="C252" s="356" t="s">
        <v>941</v>
      </c>
      <c r="D252" s="357" t="s">
        <v>959</v>
      </c>
      <c r="E252" s="357">
        <v>54</v>
      </c>
      <c r="F252" s="357">
        <v>8.3000000000000007</v>
      </c>
      <c r="G252" s="357">
        <v>1.6</v>
      </c>
      <c r="H252" s="357">
        <v>1</v>
      </c>
      <c r="I252" s="357">
        <v>97</v>
      </c>
      <c r="J252" s="357">
        <v>144</v>
      </c>
      <c r="K252" s="357">
        <v>10</v>
      </c>
      <c r="L252" s="357">
        <v>13</v>
      </c>
      <c r="M252" s="357">
        <v>83</v>
      </c>
      <c r="N252" s="357">
        <v>0.1</v>
      </c>
      <c r="O252" s="357">
        <v>10</v>
      </c>
      <c r="P252" s="357">
        <v>1.4</v>
      </c>
      <c r="Q252" s="357">
        <v>0.5</v>
      </c>
      <c r="R252" s="357">
        <v>0</v>
      </c>
      <c r="S252" s="357">
        <v>0.02</v>
      </c>
      <c r="T252" s="357">
        <v>0.02</v>
      </c>
      <c r="U252" s="357">
        <v>0</v>
      </c>
      <c r="V252" s="357">
        <v>0</v>
      </c>
      <c r="W252" s="358">
        <v>0.2</v>
      </c>
    </row>
    <row r="253" spans="2:23" x14ac:dyDescent="0.4">
      <c r="B253" s="355" t="s">
        <v>941</v>
      </c>
      <c r="C253" s="356" t="s">
        <v>941</v>
      </c>
      <c r="D253" s="357" t="s">
        <v>207</v>
      </c>
      <c r="E253" s="357">
        <v>36</v>
      </c>
      <c r="F253" s="357">
        <v>1.2</v>
      </c>
      <c r="G253" s="357">
        <v>0.7</v>
      </c>
      <c r="H253" s="357">
        <v>5.7</v>
      </c>
      <c r="I253" s="357">
        <v>80</v>
      </c>
      <c r="J253" s="357">
        <v>92</v>
      </c>
      <c r="K253" s="357">
        <v>7</v>
      </c>
      <c r="L253" s="357">
        <v>4</v>
      </c>
      <c r="M253" s="357">
        <v>15</v>
      </c>
      <c r="N253" s="357">
        <v>0.1</v>
      </c>
      <c r="O253" s="357">
        <v>43</v>
      </c>
      <c r="P253" s="357">
        <v>0</v>
      </c>
      <c r="Q253" s="357">
        <v>0.3</v>
      </c>
      <c r="R253" s="357">
        <v>2</v>
      </c>
      <c r="S253" s="357">
        <v>0.02</v>
      </c>
      <c r="T253" s="357">
        <v>0.02</v>
      </c>
      <c r="U253" s="357">
        <v>4</v>
      </c>
      <c r="V253" s="357">
        <v>0.5</v>
      </c>
      <c r="W253" s="358">
        <v>0.3</v>
      </c>
    </row>
    <row r="254" spans="2:23" x14ac:dyDescent="0.4">
      <c r="B254" s="355" t="s">
        <v>941</v>
      </c>
      <c r="C254" s="356" t="s">
        <v>941</v>
      </c>
      <c r="D254" s="357" t="s">
        <v>208</v>
      </c>
      <c r="E254" s="357">
        <v>9</v>
      </c>
      <c r="F254" s="357">
        <v>0.4</v>
      </c>
      <c r="G254" s="357">
        <v>0.3</v>
      </c>
      <c r="H254" s="357">
        <v>1.4</v>
      </c>
      <c r="I254" s="357">
        <v>62</v>
      </c>
      <c r="J254" s="357">
        <v>40</v>
      </c>
      <c r="K254" s="357">
        <v>17</v>
      </c>
      <c r="L254" s="357">
        <v>8</v>
      </c>
      <c r="M254" s="357">
        <v>11</v>
      </c>
      <c r="N254" s="357">
        <v>0.1</v>
      </c>
      <c r="O254" s="357">
        <v>8</v>
      </c>
      <c r="P254" s="357">
        <v>0</v>
      </c>
      <c r="Q254" s="357">
        <v>0.2</v>
      </c>
      <c r="R254" s="357">
        <v>9</v>
      </c>
      <c r="S254" s="357">
        <v>0.01</v>
      </c>
      <c r="T254" s="357">
        <v>0.01</v>
      </c>
      <c r="U254" s="357">
        <v>1</v>
      </c>
      <c r="V254" s="357">
        <v>0.8</v>
      </c>
      <c r="W254" s="358">
        <v>0.1</v>
      </c>
    </row>
    <row r="255" spans="2:23" x14ac:dyDescent="0.4">
      <c r="B255" s="355" t="s">
        <v>941</v>
      </c>
      <c r="C255" s="356" t="s">
        <v>942</v>
      </c>
      <c r="D255" s="357"/>
      <c r="E255" s="357">
        <v>317</v>
      </c>
      <c r="F255" s="357">
        <v>13.2</v>
      </c>
      <c r="G255" s="357">
        <v>3</v>
      </c>
      <c r="H255" s="357">
        <v>56.3</v>
      </c>
      <c r="I255" s="357">
        <v>240</v>
      </c>
      <c r="J255" s="357">
        <v>314</v>
      </c>
      <c r="K255" s="357">
        <v>38</v>
      </c>
      <c r="L255" s="357">
        <v>34</v>
      </c>
      <c r="M255" s="357">
        <v>153</v>
      </c>
      <c r="N255" s="357">
        <v>0.4</v>
      </c>
      <c r="O255" s="357">
        <v>61</v>
      </c>
      <c r="P255" s="357">
        <v>1.4</v>
      </c>
      <c r="Q255" s="357">
        <v>1</v>
      </c>
      <c r="R255" s="357">
        <v>11</v>
      </c>
      <c r="S255" s="357">
        <v>0.08</v>
      </c>
      <c r="T255" s="357">
        <v>0.06</v>
      </c>
      <c r="U255" s="357">
        <v>5</v>
      </c>
      <c r="V255" s="357">
        <v>1.7</v>
      </c>
      <c r="W255" s="358">
        <v>0.6</v>
      </c>
    </row>
    <row r="256" spans="2:23" x14ac:dyDescent="0.4">
      <c r="B256" s="355" t="s">
        <v>944</v>
      </c>
      <c r="C256" s="356"/>
      <c r="D256" s="357"/>
      <c r="E256" s="357">
        <v>710</v>
      </c>
      <c r="F256" s="357">
        <v>21.3</v>
      </c>
      <c r="G256" s="357">
        <v>12.5</v>
      </c>
      <c r="H256" s="357">
        <v>122.3</v>
      </c>
      <c r="I256" s="357">
        <v>660</v>
      </c>
      <c r="J256" s="357">
        <v>576</v>
      </c>
      <c r="K256" s="357">
        <v>88</v>
      </c>
      <c r="L256" s="357">
        <v>61</v>
      </c>
      <c r="M256" s="357">
        <v>266</v>
      </c>
      <c r="N256" s="357">
        <v>1.1000000000000001</v>
      </c>
      <c r="O256" s="357">
        <v>149</v>
      </c>
      <c r="P256" s="357">
        <v>1.4</v>
      </c>
      <c r="Q256" s="357">
        <v>2.2999999999999998</v>
      </c>
      <c r="R256" s="357">
        <v>38</v>
      </c>
      <c r="S256" s="357">
        <v>0.19</v>
      </c>
      <c r="T256" s="357">
        <v>0.12</v>
      </c>
      <c r="U256" s="357">
        <v>13</v>
      </c>
      <c r="V256" s="357">
        <v>3.8</v>
      </c>
      <c r="W256" s="358">
        <v>1.6</v>
      </c>
    </row>
    <row r="257" spans="2:23" x14ac:dyDescent="0.4">
      <c r="B257" s="359">
        <v>45315</v>
      </c>
      <c r="C257" s="356" t="s">
        <v>848</v>
      </c>
      <c r="D257" s="357" t="s">
        <v>915</v>
      </c>
      <c r="E257" s="357">
        <v>218</v>
      </c>
      <c r="F257" s="357">
        <v>3.3</v>
      </c>
      <c r="G257" s="357">
        <v>0.4</v>
      </c>
      <c r="H257" s="357">
        <v>48.2</v>
      </c>
      <c r="I257" s="357">
        <v>1</v>
      </c>
      <c r="J257" s="357">
        <v>38</v>
      </c>
      <c r="K257" s="357">
        <v>4</v>
      </c>
      <c r="L257" s="357">
        <v>9</v>
      </c>
      <c r="M257" s="357">
        <v>44</v>
      </c>
      <c r="N257" s="357">
        <v>0.1</v>
      </c>
      <c r="O257" s="357">
        <v>0</v>
      </c>
      <c r="P257" s="357">
        <v>0</v>
      </c>
      <c r="Q257" s="357">
        <v>0</v>
      </c>
      <c r="R257" s="357">
        <v>0</v>
      </c>
      <c r="S257" s="357">
        <v>0.03</v>
      </c>
      <c r="T257" s="357">
        <v>0.01</v>
      </c>
      <c r="U257" s="357">
        <v>0</v>
      </c>
      <c r="V257" s="357">
        <v>0.4</v>
      </c>
      <c r="W257" s="358">
        <v>0</v>
      </c>
    </row>
    <row r="258" spans="2:23" x14ac:dyDescent="0.4">
      <c r="B258" s="355" t="s">
        <v>941</v>
      </c>
      <c r="C258" s="356" t="s">
        <v>941</v>
      </c>
      <c r="D258" s="357" t="s">
        <v>209</v>
      </c>
      <c r="E258" s="357">
        <v>53</v>
      </c>
      <c r="F258" s="357">
        <v>2.9</v>
      </c>
      <c r="G258" s="357">
        <v>2.8</v>
      </c>
      <c r="H258" s="357">
        <v>3.8</v>
      </c>
      <c r="I258" s="357">
        <v>129</v>
      </c>
      <c r="J258" s="357">
        <v>34</v>
      </c>
      <c r="K258" s="357">
        <v>12</v>
      </c>
      <c r="L258" s="357">
        <v>3</v>
      </c>
      <c r="M258" s="357">
        <v>41</v>
      </c>
      <c r="N258" s="357">
        <v>0.4</v>
      </c>
      <c r="O258" s="357">
        <v>0</v>
      </c>
      <c r="P258" s="357">
        <v>0.5</v>
      </c>
      <c r="Q258" s="357">
        <v>0.3</v>
      </c>
      <c r="R258" s="357">
        <v>3</v>
      </c>
      <c r="S258" s="357">
        <v>0.02</v>
      </c>
      <c r="T258" s="357">
        <v>0.1</v>
      </c>
      <c r="U258" s="357">
        <v>0</v>
      </c>
      <c r="V258" s="357">
        <v>0.1</v>
      </c>
      <c r="W258" s="358">
        <v>0.4</v>
      </c>
    </row>
    <row r="259" spans="2:23" x14ac:dyDescent="0.4">
      <c r="B259" s="355" t="s">
        <v>941</v>
      </c>
      <c r="C259" s="356" t="s">
        <v>941</v>
      </c>
      <c r="D259" s="357" t="s">
        <v>212</v>
      </c>
      <c r="E259" s="357">
        <v>24</v>
      </c>
      <c r="F259" s="357">
        <v>1.4</v>
      </c>
      <c r="G259" s="357">
        <v>1</v>
      </c>
      <c r="H259" s="357">
        <v>1.9</v>
      </c>
      <c r="I259" s="357">
        <v>173</v>
      </c>
      <c r="J259" s="357">
        <v>62</v>
      </c>
      <c r="K259" s="357">
        <v>5</v>
      </c>
      <c r="L259" s="357">
        <v>4</v>
      </c>
      <c r="M259" s="357">
        <v>18</v>
      </c>
      <c r="N259" s="357">
        <v>0</v>
      </c>
      <c r="O259" s="357">
        <v>0</v>
      </c>
      <c r="P259" s="357">
        <v>0</v>
      </c>
      <c r="Q259" s="357">
        <v>0</v>
      </c>
      <c r="R259" s="357">
        <v>0</v>
      </c>
      <c r="S259" s="357">
        <v>0.04</v>
      </c>
      <c r="T259" s="357">
        <v>0.01</v>
      </c>
      <c r="U259" s="357">
        <v>2</v>
      </c>
      <c r="V259" s="357">
        <v>0.2</v>
      </c>
      <c r="W259" s="358">
        <v>0.4</v>
      </c>
    </row>
    <row r="260" spans="2:23" x14ac:dyDescent="0.4">
      <c r="B260" s="355" t="s">
        <v>941</v>
      </c>
      <c r="C260" s="356" t="s">
        <v>941</v>
      </c>
      <c r="D260" s="357" t="s">
        <v>213</v>
      </c>
      <c r="E260" s="357">
        <v>26</v>
      </c>
      <c r="F260" s="357">
        <v>0.2</v>
      </c>
      <c r="G260" s="357">
        <v>2.2000000000000002</v>
      </c>
      <c r="H260" s="357">
        <v>1.2</v>
      </c>
      <c r="I260" s="357">
        <v>62</v>
      </c>
      <c r="J260" s="357">
        <v>0</v>
      </c>
      <c r="K260" s="357">
        <v>0</v>
      </c>
      <c r="L260" s="357">
        <v>0</v>
      </c>
      <c r="M260" s="357">
        <v>0</v>
      </c>
      <c r="N260" s="357">
        <v>0</v>
      </c>
      <c r="O260" s="357">
        <v>0</v>
      </c>
      <c r="P260" s="357">
        <v>0</v>
      </c>
      <c r="Q260" s="357">
        <v>0</v>
      </c>
      <c r="R260" s="357">
        <v>0</v>
      </c>
      <c r="S260" s="357">
        <v>0</v>
      </c>
      <c r="T260" s="357">
        <v>0</v>
      </c>
      <c r="U260" s="357">
        <v>0</v>
      </c>
      <c r="V260" s="357">
        <v>0</v>
      </c>
      <c r="W260" s="358">
        <v>0.2</v>
      </c>
    </row>
    <row r="261" spans="2:23" x14ac:dyDescent="0.4">
      <c r="B261" s="355" t="s">
        <v>941</v>
      </c>
      <c r="C261" s="356" t="s">
        <v>942</v>
      </c>
      <c r="D261" s="357"/>
      <c r="E261" s="357">
        <v>321</v>
      </c>
      <c r="F261" s="357">
        <v>7.8</v>
      </c>
      <c r="G261" s="357">
        <v>6.4</v>
      </c>
      <c r="H261" s="357">
        <v>55.1</v>
      </c>
      <c r="I261" s="357">
        <v>365</v>
      </c>
      <c r="J261" s="357">
        <v>134</v>
      </c>
      <c r="K261" s="357">
        <v>21</v>
      </c>
      <c r="L261" s="357">
        <v>16</v>
      </c>
      <c r="M261" s="357">
        <v>103</v>
      </c>
      <c r="N261" s="357">
        <v>0.5</v>
      </c>
      <c r="O261" s="357">
        <v>0</v>
      </c>
      <c r="P261" s="357">
        <v>0.5</v>
      </c>
      <c r="Q261" s="357">
        <v>0.3</v>
      </c>
      <c r="R261" s="357">
        <v>3</v>
      </c>
      <c r="S261" s="357">
        <v>0.09</v>
      </c>
      <c r="T261" s="357">
        <v>0.12</v>
      </c>
      <c r="U261" s="357">
        <v>2</v>
      </c>
      <c r="V261" s="357">
        <v>0.7</v>
      </c>
      <c r="W261" s="358">
        <v>1</v>
      </c>
    </row>
    <row r="262" spans="2:23" x14ac:dyDescent="0.4">
      <c r="B262" s="355" t="s">
        <v>941</v>
      </c>
      <c r="C262" s="356" t="s">
        <v>858</v>
      </c>
      <c r="D262" s="357" t="s">
        <v>915</v>
      </c>
      <c r="E262" s="357">
        <v>218</v>
      </c>
      <c r="F262" s="357">
        <v>3.3</v>
      </c>
      <c r="G262" s="357">
        <v>0.4</v>
      </c>
      <c r="H262" s="357">
        <v>48.2</v>
      </c>
      <c r="I262" s="357">
        <v>1</v>
      </c>
      <c r="J262" s="357">
        <v>38</v>
      </c>
      <c r="K262" s="357">
        <v>4</v>
      </c>
      <c r="L262" s="357">
        <v>9</v>
      </c>
      <c r="M262" s="357">
        <v>44</v>
      </c>
      <c r="N262" s="357">
        <v>0.1</v>
      </c>
      <c r="O262" s="357">
        <v>0</v>
      </c>
      <c r="P262" s="357">
        <v>0</v>
      </c>
      <c r="Q262" s="357">
        <v>0</v>
      </c>
      <c r="R262" s="357">
        <v>0</v>
      </c>
      <c r="S262" s="357">
        <v>0.03</v>
      </c>
      <c r="T262" s="357">
        <v>0.01</v>
      </c>
      <c r="U262" s="357">
        <v>0</v>
      </c>
      <c r="V262" s="357">
        <v>0.4</v>
      </c>
      <c r="W262" s="358">
        <v>0</v>
      </c>
    </row>
    <row r="263" spans="2:23" x14ac:dyDescent="0.4">
      <c r="B263" s="355" t="s">
        <v>941</v>
      </c>
      <c r="C263" s="356" t="s">
        <v>941</v>
      </c>
      <c r="D263" s="357" t="s">
        <v>214</v>
      </c>
      <c r="E263" s="357">
        <v>69</v>
      </c>
      <c r="F263" s="357">
        <v>2.6</v>
      </c>
      <c r="G263" s="357">
        <v>4.7</v>
      </c>
      <c r="H263" s="357">
        <v>3.9</v>
      </c>
      <c r="I263" s="357">
        <v>156</v>
      </c>
      <c r="J263" s="357">
        <v>193</v>
      </c>
      <c r="K263" s="357">
        <v>14</v>
      </c>
      <c r="L263" s="357">
        <v>17</v>
      </c>
      <c r="M263" s="357">
        <v>29</v>
      </c>
      <c r="N263" s="357">
        <v>0.6</v>
      </c>
      <c r="O263" s="357">
        <v>278</v>
      </c>
      <c r="P263" s="357">
        <v>0.1</v>
      </c>
      <c r="Q263" s="357">
        <v>0.5</v>
      </c>
      <c r="R263" s="357">
        <v>55</v>
      </c>
      <c r="S263" s="357">
        <v>0.03</v>
      </c>
      <c r="T263" s="357">
        <v>0.06</v>
      </c>
      <c r="U263" s="357">
        <v>7</v>
      </c>
      <c r="V263" s="357">
        <v>0.8</v>
      </c>
      <c r="W263" s="358">
        <v>0.3</v>
      </c>
    </row>
    <row r="264" spans="2:23" x14ac:dyDescent="0.4">
      <c r="B264" s="355" t="s">
        <v>941</v>
      </c>
      <c r="C264" s="356" t="s">
        <v>941</v>
      </c>
      <c r="D264" s="357" t="s">
        <v>216</v>
      </c>
      <c r="E264" s="357">
        <v>19</v>
      </c>
      <c r="F264" s="357">
        <v>0.6</v>
      </c>
      <c r="G264" s="357">
        <v>0.1</v>
      </c>
      <c r="H264" s="357">
        <v>3.5</v>
      </c>
      <c r="I264" s="357">
        <v>109</v>
      </c>
      <c r="J264" s="357">
        <v>67</v>
      </c>
      <c r="K264" s="357">
        <v>1</v>
      </c>
      <c r="L264" s="357">
        <v>4</v>
      </c>
      <c r="M264" s="357">
        <v>10</v>
      </c>
      <c r="N264" s="357">
        <v>0</v>
      </c>
      <c r="O264" s="357">
        <v>70</v>
      </c>
      <c r="P264" s="357">
        <v>0</v>
      </c>
      <c r="Q264" s="357">
        <v>0</v>
      </c>
      <c r="R264" s="357">
        <v>0</v>
      </c>
      <c r="S264" s="357">
        <v>0.01</v>
      </c>
      <c r="T264" s="357">
        <v>0</v>
      </c>
      <c r="U264" s="357">
        <v>2</v>
      </c>
      <c r="V264" s="357">
        <v>0.5</v>
      </c>
      <c r="W264" s="358">
        <v>0.2</v>
      </c>
    </row>
    <row r="265" spans="2:23" x14ac:dyDescent="0.4">
      <c r="B265" s="355" t="s">
        <v>941</v>
      </c>
      <c r="C265" s="356" t="s">
        <v>941</v>
      </c>
      <c r="D265" s="357" t="s">
        <v>217</v>
      </c>
      <c r="E265" s="357">
        <v>7</v>
      </c>
      <c r="F265" s="357">
        <v>0.1</v>
      </c>
      <c r="G265" s="357">
        <v>0</v>
      </c>
      <c r="H265" s="357">
        <v>1.7</v>
      </c>
      <c r="I265" s="357">
        <v>236</v>
      </c>
      <c r="J265" s="357">
        <v>15</v>
      </c>
      <c r="K265" s="357">
        <v>3</v>
      </c>
      <c r="L265" s="357">
        <v>2</v>
      </c>
      <c r="M265" s="357">
        <v>5</v>
      </c>
      <c r="N265" s="357">
        <v>0</v>
      </c>
      <c r="O265" s="357">
        <v>0</v>
      </c>
      <c r="P265" s="357">
        <v>0</v>
      </c>
      <c r="Q265" s="357">
        <v>0</v>
      </c>
      <c r="R265" s="357">
        <v>0</v>
      </c>
      <c r="S265" s="357">
        <v>0.02</v>
      </c>
      <c r="T265" s="357">
        <v>0</v>
      </c>
      <c r="U265" s="357">
        <v>6</v>
      </c>
      <c r="V265" s="357">
        <v>0</v>
      </c>
      <c r="W265" s="358">
        <v>0.6</v>
      </c>
    </row>
    <row r="266" spans="2:23" x14ac:dyDescent="0.4">
      <c r="B266" s="355" t="s">
        <v>941</v>
      </c>
      <c r="C266" s="356" t="s">
        <v>942</v>
      </c>
      <c r="D266" s="357"/>
      <c r="E266" s="357">
        <v>313</v>
      </c>
      <c r="F266" s="357">
        <v>6.6</v>
      </c>
      <c r="G266" s="357">
        <v>5.2</v>
      </c>
      <c r="H266" s="357">
        <v>57.3</v>
      </c>
      <c r="I266" s="357">
        <v>502</v>
      </c>
      <c r="J266" s="357">
        <v>313</v>
      </c>
      <c r="K266" s="357">
        <v>22</v>
      </c>
      <c r="L266" s="357">
        <v>32</v>
      </c>
      <c r="M266" s="357">
        <v>88</v>
      </c>
      <c r="N266" s="357">
        <v>0.7</v>
      </c>
      <c r="O266" s="357">
        <v>348</v>
      </c>
      <c r="P266" s="357">
        <v>0.1</v>
      </c>
      <c r="Q266" s="357">
        <v>0.5</v>
      </c>
      <c r="R266" s="357">
        <v>55</v>
      </c>
      <c r="S266" s="357">
        <v>0.09</v>
      </c>
      <c r="T266" s="357">
        <v>7.0000000000000007E-2</v>
      </c>
      <c r="U266" s="357">
        <v>15</v>
      </c>
      <c r="V266" s="357">
        <v>1.7</v>
      </c>
      <c r="W266" s="358">
        <v>1.1000000000000001</v>
      </c>
    </row>
    <row r="267" spans="2:23" x14ac:dyDescent="0.4">
      <c r="B267" s="355" t="s">
        <v>944</v>
      </c>
      <c r="C267" s="356"/>
      <c r="D267" s="357"/>
      <c r="E267" s="357">
        <v>634</v>
      </c>
      <c r="F267" s="357">
        <v>14.4</v>
      </c>
      <c r="G267" s="357">
        <v>11.6</v>
      </c>
      <c r="H267" s="357">
        <v>112.4</v>
      </c>
      <c r="I267" s="357">
        <v>867</v>
      </c>
      <c r="J267" s="357">
        <v>447</v>
      </c>
      <c r="K267" s="357">
        <v>43</v>
      </c>
      <c r="L267" s="357">
        <v>48</v>
      </c>
      <c r="M267" s="357">
        <v>191</v>
      </c>
      <c r="N267" s="357">
        <v>1.2</v>
      </c>
      <c r="O267" s="357">
        <v>348</v>
      </c>
      <c r="P267" s="357">
        <v>0.6</v>
      </c>
      <c r="Q267" s="357">
        <v>0.8</v>
      </c>
      <c r="R267" s="357">
        <v>58</v>
      </c>
      <c r="S267" s="357">
        <v>0.18</v>
      </c>
      <c r="T267" s="357">
        <v>0.19</v>
      </c>
      <c r="U267" s="357">
        <v>17</v>
      </c>
      <c r="V267" s="357">
        <v>2.4</v>
      </c>
      <c r="W267" s="358">
        <v>2.1</v>
      </c>
    </row>
    <row r="268" spans="2:23" x14ac:dyDescent="0.4">
      <c r="B268" s="359">
        <v>45316</v>
      </c>
      <c r="C268" s="356" t="s">
        <v>848</v>
      </c>
      <c r="D268" s="357" t="s">
        <v>915</v>
      </c>
      <c r="E268" s="357">
        <v>218</v>
      </c>
      <c r="F268" s="357">
        <v>3.3</v>
      </c>
      <c r="G268" s="357">
        <v>0.4</v>
      </c>
      <c r="H268" s="357">
        <v>48.2</v>
      </c>
      <c r="I268" s="357">
        <v>1</v>
      </c>
      <c r="J268" s="357">
        <v>38</v>
      </c>
      <c r="K268" s="357">
        <v>4</v>
      </c>
      <c r="L268" s="357">
        <v>9</v>
      </c>
      <c r="M268" s="357">
        <v>44</v>
      </c>
      <c r="N268" s="357">
        <v>0.1</v>
      </c>
      <c r="O268" s="357">
        <v>0</v>
      </c>
      <c r="P268" s="357">
        <v>0</v>
      </c>
      <c r="Q268" s="357">
        <v>0</v>
      </c>
      <c r="R268" s="357">
        <v>0</v>
      </c>
      <c r="S268" s="357">
        <v>0.03</v>
      </c>
      <c r="T268" s="357">
        <v>0.01</v>
      </c>
      <c r="U268" s="357">
        <v>0</v>
      </c>
      <c r="V268" s="357">
        <v>0.4</v>
      </c>
      <c r="W268" s="358">
        <v>0</v>
      </c>
    </row>
    <row r="269" spans="2:23" x14ac:dyDescent="0.4">
      <c r="B269" s="355" t="s">
        <v>941</v>
      </c>
      <c r="C269" s="356" t="s">
        <v>941</v>
      </c>
      <c r="D269" s="357" t="s">
        <v>218</v>
      </c>
      <c r="E269" s="357">
        <v>99</v>
      </c>
      <c r="F269" s="357">
        <v>7.1</v>
      </c>
      <c r="G269" s="357">
        <v>7.1</v>
      </c>
      <c r="H269" s="357">
        <v>1.6</v>
      </c>
      <c r="I269" s="357">
        <v>252</v>
      </c>
      <c r="J269" s="357">
        <v>122</v>
      </c>
      <c r="K269" s="357">
        <v>3</v>
      </c>
      <c r="L269" s="357">
        <v>9</v>
      </c>
      <c r="M269" s="357">
        <v>72</v>
      </c>
      <c r="N269" s="357">
        <v>0.3</v>
      </c>
      <c r="O269" s="357">
        <v>17</v>
      </c>
      <c r="P269" s="357">
        <v>0.2</v>
      </c>
      <c r="Q269" s="357">
        <v>0</v>
      </c>
      <c r="R269" s="357">
        <v>13</v>
      </c>
      <c r="S269" s="357">
        <v>0.04</v>
      </c>
      <c r="T269" s="357">
        <v>0.06</v>
      </c>
      <c r="U269" s="357">
        <v>1</v>
      </c>
      <c r="V269" s="357">
        <v>0</v>
      </c>
      <c r="W269" s="358">
        <v>0.7</v>
      </c>
    </row>
    <row r="270" spans="2:23" x14ac:dyDescent="0.4">
      <c r="B270" s="355" t="s">
        <v>941</v>
      </c>
      <c r="C270" s="356" t="s">
        <v>941</v>
      </c>
      <c r="D270" s="357" t="s">
        <v>960</v>
      </c>
      <c r="E270" s="357">
        <v>11</v>
      </c>
      <c r="F270" s="357">
        <v>0.5</v>
      </c>
      <c r="G270" s="357">
        <v>0.1</v>
      </c>
      <c r="H270" s="357">
        <v>1.9</v>
      </c>
      <c r="I270" s="357">
        <v>162</v>
      </c>
      <c r="J270" s="357">
        <v>49</v>
      </c>
      <c r="K270" s="357">
        <v>7</v>
      </c>
      <c r="L270" s="357">
        <v>3</v>
      </c>
      <c r="M270" s="357">
        <v>7</v>
      </c>
      <c r="N270" s="357">
        <v>0</v>
      </c>
      <c r="O270" s="357">
        <v>37</v>
      </c>
      <c r="P270" s="357">
        <v>0</v>
      </c>
      <c r="Q270" s="357">
        <v>0</v>
      </c>
      <c r="R270" s="357">
        <v>4</v>
      </c>
      <c r="S270" s="357">
        <v>0.01</v>
      </c>
      <c r="T270" s="357">
        <v>0</v>
      </c>
      <c r="U270" s="357">
        <v>2</v>
      </c>
      <c r="V270" s="357">
        <v>0.4</v>
      </c>
      <c r="W270" s="358">
        <v>0.5</v>
      </c>
    </row>
    <row r="271" spans="2:23" x14ac:dyDescent="0.4">
      <c r="B271" s="355" t="s">
        <v>941</v>
      </c>
      <c r="C271" s="356" t="s">
        <v>941</v>
      </c>
      <c r="D271" s="357" t="s">
        <v>222</v>
      </c>
      <c r="E271" s="357">
        <v>5</v>
      </c>
      <c r="F271" s="357">
        <v>0.2</v>
      </c>
      <c r="G271" s="357">
        <v>0</v>
      </c>
      <c r="H271" s="357">
        <v>1</v>
      </c>
      <c r="I271" s="357">
        <v>63</v>
      </c>
      <c r="J271" s="357">
        <v>58</v>
      </c>
      <c r="K271" s="357">
        <v>13</v>
      </c>
      <c r="L271" s="357">
        <v>3</v>
      </c>
      <c r="M271" s="357">
        <v>6</v>
      </c>
      <c r="N271" s="357">
        <v>0.2</v>
      </c>
      <c r="O271" s="357">
        <v>125</v>
      </c>
      <c r="P271" s="357">
        <v>0</v>
      </c>
      <c r="Q271" s="357">
        <v>0.2</v>
      </c>
      <c r="R271" s="357">
        <v>25</v>
      </c>
      <c r="S271" s="357">
        <v>0.01</v>
      </c>
      <c r="T271" s="357">
        <v>0.02</v>
      </c>
      <c r="U271" s="357">
        <v>2</v>
      </c>
      <c r="V271" s="357">
        <v>0.4</v>
      </c>
      <c r="W271" s="358">
        <v>0.1</v>
      </c>
    </row>
    <row r="272" spans="2:23" x14ac:dyDescent="0.4">
      <c r="B272" s="355" t="s">
        <v>941</v>
      </c>
      <c r="C272" s="356" t="s">
        <v>942</v>
      </c>
      <c r="D272" s="357"/>
      <c r="E272" s="357">
        <v>333</v>
      </c>
      <c r="F272" s="357">
        <v>11.1</v>
      </c>
      <c r="G272" s="357">
        <v>7.6</v>
      </c>
      <c r="H272" s="357">
        <v>52.7</v>
      </c>
      <c r="I272" s="357">
        <v>478</v>
      </c>
      <c r="J272" s="357">
        <v>267</v>
      </c>
      <c r="K272" s="357">
        <v>27</v>
      </c>
      <c r="L272" s="357">
        <v>24</v>
      </c>
      <c r="M272" s="357">
        <v>129</v>
      </c>
      <c r="N272" s="357">
        <v>0.6</v>
      </c>
      <c r="O272" s="357">
        <v>179</v>
      </c>
      <c r="P272" s="357">
        <v>0.2</v>
      </c>
      <c r="Q272" s="357">
        <v>0.2</v>
      </c>
      <c r="R272" s="357">
        <v>42</v>
      </c>
      <c r="S272" s="357">
        <v>0.09</v>
      </c>
      <c r="T272" s="357">
        <v>0.09</v>
      </c>
      <c r="U272" s="357">
        <v>5</v>
      </c>
      <c r="V272" s="357">
        <v>1.2</v>
      </c>
      <c r="W272" s="358">
        <v>1.3</v>
      </c>
    </row>
    <row r="273" spans="2:23" x14ac:dyDescent="0.4">
      <c r="B273" s="355" t="s">
        <v>941</v>
      </c>
      <c r="C273" s="356" t="s">
        <v>858</v>
      </c>
      <c r="D273" s="357" t="s">
        <v>915</v>
      </c>
      <c r="E273" s="357">
        <v>218</v>
      </c>
      <c r="F273" s="357">
        <v>3.3</v>
      </c>
      <c r="G273" s="357">
        <v>0.4</v>
      </c>
      <c r="H273" s="357">
        <v>48.2</v>
      </c>
      <c r="I273" s="357">
        <v>1</v>
      </c>
      <c r="J273" s="357">
        <v>38</v>
      </c>
      <c r="K273" s="357">
        <v>4</v>
      </c>
      <c r="L273" s="357">
        <v>9</v>
      </c>
      <c r="M273" s="357">
        <v>44</v>
      </c>
      <c r="N273" s="357">
        <v>0.1</v>
      </c>
      <c r="O273" s="357">
        <v>0</v>
      </c>
      <c r="P273" s="357">
        <v>0</v>
      </c>
      <c r="Q273" s="357">
        <v>0</v>
      </c>
      <c r="R273" s="357">
        <v>0</v>
      </c>
      <c r="S273" s="357">
        <v>0.03</v>
      </c>
      <c r="T273" s="357">
        <v>0.01</v>
      </c>
      <c r="U273" s="357">
        <v>0</v>
      </c>
      <c r="V273" s="357">
        <v>0.4</v>
      </c>
      <c r="W273" s="358">
        <v>0</v>
      </c>
    </row>
    <row r="274" spans="2:23" x14ac:dyDescent="0.4">
      <c r="B274" s="355" t="s">
        <v>941</v>
      </c>
      <c r="C274" s="356" t="s">
        <v>941</v>
      </c>
      <c r="D274" s="357" t="s">
        <v>223</v>
      </c>
      <c r="E274" s="357">
        <v>28</v>
      </c>
      <c r="F274" s="357">
        <v>1.8</v>
      </c>
      <c r="G274" s="357">
        <v>0.8</v>
      </c>
      <c r="H274" s="357">
        <v>3.6</v>
      </c>
      <c r="I274" s="357">
        <v>128</v>
      </c>
      <c r="J274" s="357">
        <v>95</v>
      </c>
      <c r="K274" s="357">
        <v>13</v>
      </c>
      <c r="L274" s="357">
        <v>7</v>
      </c>
      <c r="M274" s="357">
        <v>28</v>
      </c>
      <c r="N274" s="357">
        <v>0.1</v>
      </c>
      <c r="O274" s="357">
        <v>63</v>
      </c>
      <c r="P274" s="357">
        <v>0</v>
      </c>
      <c r="Q274" s="357">
        <v>0.1</v>
      </c>
      <c r="R274" s="357">
        <v>8</v>
      </c>
      <c r="S274" s="357">
        <v>0.02</v>
      </c>
      <c r="T274" s="357">
        <v>0.01</v>
      </c>
      <c r="U274" s="357">
        <v>4</v>
      </c>
      <c r="V274" s="357">
        <v>0.6</v>
      </c>
      <c r="W274" s="358">
        <v>0.3</v>
      </c>
    </row>
    <row r="275" spans="2:23" x14ac:dyDescent="0.4">
      <c r="B275" s="355" t="s">
        <v>941</v>
      </c>
      <c r="C275" s="356" t="s">
        <v>941</v>
      </c>
      <c r="D275" s="357" t="s">
        <v>961</v>
      </c>
      <c r="E275" s="357">
        <v>24</v>
      </c>
      <c r="F275" s="357">
        <v>1.4</v>
      </c>
      <c r="G275" s="357">
        <v>0.9</v>
      </c>
      <c r="H275" s="357">
        <v>2.6</v>
      </c>
      <c r="I275" s="357">
        <v>87</v>
      </c>
      <c r="J275" s="357">
        <v>34</v>
      </c>
      <c r="K275" s="357">
        <v>3</v>
      </c>
      <c r="L275" s="357">
        <v>2</v>
      </c>
      <c r="M275" s="357">
        <v>7</v>
      </c>
      <c r="N275" s="357">
        <v>0</v>
      </c>
      <c r="O275" s="357">
        <v>6</v>
      </c>
      <c r="P275" s="357">
        <v>0</v>
      </c>
      <c r="Q275" s="357">
        <v>0.1</v>
      </c>
      <c r="R275" s="357">
        <v>5</v>
      </c>
      <c r="S275" s="357">
        <v>0.01</v>
      </c>
      <c r="T275" s="357">
        <v>0</v>
      </c>
      <c r="U275" s="357">
        <v>9</v>
      </c>
      <c r="V275" s="357">
        <v>0.3</v>
      </c>
      <c r="W275" s="358">
        <v>0.2</v>
      </c>
    </row>
    <row r="276" spans="2:23" x14ac:dyDescent="0.4">
      <c r="B276" s="355" t="s">
        <v>941</v>
      </c>
      <c r="C276" s="356" t="s">
        <v>941</v>
      </c>
      <c r="D276" s="357" t="s">
        <v>226</v>
      </c>
      <c r="E276" s="357">
        <v>8</v>
      </c>
      <c r="F276" s="357">
        <v>0.2</v>
      </c>
      <c r="G276" s="357">
        <v>0</v>
      </c>
      <c r="H276" s="357">
        <v>1.8</v>
      </c>
      <c r="I276" s="357">
        <v>2</v>
      </c>
      <c r="J276" s="357">
        <v>38</v>
      </c>
      <c r="K276" s="357">
        <v>4</v>
      </c>
      <c r="L276" s="357">
        <v>3</v>
      </c>
      <c r="M276" s="357">
        <v>7</v>
      </c>
      <c r="N276" s="357">
        <v>0</v>
      </c>
      <c r="O276" s="357">
        <v>0</v>
      </c>
      <c r="P276" s="357">
        <v>0</v>
      </c>
      <c r="Q276" s="357">
        <v>0</v>
      </c>
      <c r="R276" s="357">
        <v>0</v>
      </c>
      <c r="S276" s="357">
        <v>0.01</v>
      </c>
      <c r="T276" s="357">
        <v>0</v>
      </c>
      <c r="U276" s="357">
        <v>3</v>
      </c>
      <c r="V276" s="357">
        <v>0.5</v>
      </c>
      <c r="W276" s="358">
        <v>0</v>
      </c>
    </row>
    <row r="277" spans="2:23" x14ac:dyDescent="0.4">
      <c r="B277" s="355" t="s">
        <v>941</v>
      </c>
      <c r="C277" s="356" t="s">
        <v>942</v>
      </c>
      <c r="D277" s="357"/>
      <c r="E277" s="357">
        <v>278</v>
      </c>
      <c r="F277" s="357">
        <v>6.7</v>
      </c>
      <c r="G277" s="357">
        <v>2.1</v>
      </c>
      <c r="H277" s="357">
        <v>56.2</v>
      </c>
      <c r="I277" s="357">
        <v>218</v>
      </c>
      <c r="J277" s="357">
        <v>205</v>
      </c>
      <c r="K277" s="357">
        <v>24</v>
      </c>
      <c r="L277" s="357">
        <v>21</v>
      </c>
      <c r="M277" s="357">
        <v>86</v>
      </c>
      <c r="N277" s="357">
        <v>0.2</v>
      </c>
      <c r="O277" s="357">
        <v>69</v>
      </c>
      <c r="P277" s="357">
        <v>0</v>
      </c>
      <c r="Q277" s="357">
        <v>0.2</v>
      </c>
      <c r="R277" s="357">
        <v>13</v>
      </c>
      <c r="S277" s="357">
        <v>7.0000000000000007E-2</v>
      </c>
      <c r="T277" s="357">
        <v>0.02</v>
      </c>
      <c r="U277" s="357">
        <v>16</v>
      </c>
      <c r="V277" s="357">
        <v>1.8</v>
      </c>
      <c r="W277" s="358">
        <v>0.5</v>
      </c>
    </row>
    <row r="278" spans="2:23" x14ac:dyDescent="0.4">
      <c r="B278" s="355" t="s">
        <v>944</v>
      </c>
      <c r="C278" s="356"/>
      <c r="D278" s="357"/>
      <c r="E278" s="357">
        <v>611</v>
      </c>
      <c r="F278" s="357">
        <v>17.8</v>
      </c>
      <c r="G278" s="357">
        <v>9.6999999999999993</v>
      </c>
      <c r="H278" s="357">
        <v>108.9</v>
      </c>
      <c r="I278" s="357">
        <v>696</v>
      </c>
      <c r="J278" s="357">
        <v>472</v>
      </c>
      <c r="K278" s="357">
        <v>51</v>
      </c>
      <c r="L278" s="357">
        <v>45</v>
      </c>
      <c r="M278" s="357">
        <v>215</v>
      </c>
      <c r="N278" s="357">
        <v>0.8</v>
      </c>
      <c r="O278" s="357">
        <v>248</v>
      </c>
      <c r="P278" s="357">
        <v>0.2</v>
      </c>
      <c r="Q278" s="357">
        <v>0.4</v>
      </c>
      <c r="R278" s="357">
        <v>55</v>
      </c>
      <c r="S278" s="357">
        <v>0.16</v>
      </c>
      <c r="T278" s="357">
        <v>0.11</v>
      </c>
      <c r="U278" s="357">
        <v>21</v>
      </c>
      <c r="V278" s="357">
        <v>3</v>
      </c>
      <c r="W278" s="358">
        <v>1.8</v>
      </c>
    </row>
    <row r="279" spans="2:23" x14ac:dyDescent="0.4">
      <c r="B279" s="359">
        <v>45317</v>
      </c>
      <c r="C279" s="356" t="s">
        <v>848</v>
      </c>
      <c r="D279" s="357" t="s">
        <v>915</v>
      </c>
      <c r="E279" s="357">
        <v>218</v>
      </c>
      <c r="F279" s="357">
        <v>3.3</v>
      </c>
      <c r="G279" s="357">
        <v>0.4</v>
      </c>
      <c r="H279" s="357">
        <v>48.2</v>
      </c>
      <c r="I279" s="357">
        <v>1</v>
      </c>
      <c r="J279" s="357">
        <v>38</v>
      </c>
      <c r="K279" s="357">
        <v>4</v>
      </c>
      <c r="L279" s="357">
        <v>9</v>
      </c>
      <c r="M279" s="357">
        <v>44</v>
      </c>
      <c r="N279" s="357">
        <v>0.1</v>
      </c>
      <c r="O279" s="357">
        <v>0</v>
      </c>
      <c r="P279" s="357">
        <v>0</v>
      </c>
      <c r="Q279" s="357">
        <v>0</v>
      </c>
      <c r="R279" s="357">
        <v>0</v>
      </c>
      <c r="S279" s="357">
        <v>0.03</v>
      </c>
      <c r="T279" s="357">
        <v>0.01</v>
      </c>
      <c r="U279" s="357">
        <v>0</v>
      </c>
      <c r="V279" s="357">
        <v>0.4</v>
      </c>
      <c r="W279" s="358">
        <v>0</v>
      </c>
    </row>
    <row r="280" spans="2:23" x14ac:dyDescent="0.4">
      <c r="B280" s="355" t="s">
        <v>941</v>
      </c>
      <c r="C280" s="356" t="s">
        <v>941</v>
      </c>
      <c r="D280" s="357" t="s">
        <v>227</v>
      </c>
      <c r="E280" s="357">
        <v>117</v>
      </c>
      <c r="F280" s="357">
        <v>1.9</v>
      </c>
      <c r="G280" s="357">
        <v>5.7</v>
      </c>
      <c r="H280" s="357">
        <v>14.7</v>
      </c>
      <c r="I280" s="357">
        <v>132</v>
      </c>
      <c r="J280" s="357">
        <v>134</v>
      </c>
      <c r="K280" s="357">
        <v>6</v>
      </c>
      <c r="L280" s="357">
        <v>11</v>
      </c>
      <c r="M280" s="357">
        <v>23</v>
      </c>
      <c r="N280" s="357">
        <v>0.3</v>
      </c>
      <c r="O280" s="357">
        <v>54</v>
      </c>
      <c r="P280" s="357">
        <v>0</v>
      </c>
      <c r="Q280" s="357">
        <v>0</v>
      </c>
      <c r="R280" s="357">
        <v>4</v>
      </c>
      <c r="S280" s="357">
        <v>0.04</v>
      </c>
      <c r="T280" s="357">
        <v>0.02</v>
      </c>
      <c r="U280" s="357">
        <v>8</v>
      </c>
      <c r="V280" s="357">
        <v>1.3</v>
      </c>
      <c r="W280" s="358">
        <v>0.4</v>
      </c>
    </row>
    <row r="281" spans="2:23" x14ac:dyDescent="0.4">
      <c r="B281" s="355" t="s">
        <v>941</v>
      </c>
      <c r="C281" s="356" t="s">
        <v>941</v>
      </c>
      <c r="D281" s="357" t="s">
        <v>230</v>
      </c>
      <c r="E281" s="357">
        <v>28</v>
      </c>
      <c r="F281" s="357">
        <v>1.3</v>
      </c>
      <c r="G281" s="357">
        <v>1.5</v>
      </c>
      <c r="H281" s="357">
        <v>2.1</v>
      </c>
      <c r="I281" s="357">
        <v>84</v>
      </c>
      <c r="J281" s="357">
        <v>46</v>
      </c>
      <c r="K281" s="357">
        <v>2</v>
      </c>
      <c r="L281" s="357">
        <v>3</v>
      </c>
      <c r="M281" s="357">
        <v>12</v>
      </c>
      <c r="N281" s="357">
        <v>0</v>
      </c>
      <c r="O281" s="357">
        <v>3</v>
      </c>
      <c r="P281" s="357">
        <v>0</v>
      </c>
      <c r="Q281" s="357">
        <v>1.5</v>
      </c>
      <c r="R281" s="357">
        <v>5</v>
      </c>
      <c r="S281" s="357">
        <v>0.02</v>
      </c>
      <c r="T281" s="357">
        <v>0.02</v>
      </c>
      <c r="U281" s="357">
        <v>1</v>
      </c>
      <c r="V281" s="357">
        <v>0.4</v>
      </c>
      <c r="W281" s="358">
        <v>0.2</v>
      </c>
    </row>
    <row r="282" spans="2:23" x14ac:dyDescent="0.4">
      <c r="B282" s="355" t="s">
        <v>941</v>
      </c>
      <c r="C282" s="356" t="s">
        <v>941</v>
      </c>
      <c r="D282" s="357" t="s">
        <v>231</v>
      </c>
      <c r="E282" s="357">
        <v>7</v>
      </c>
      <c r="F282" s="357">
        <v>0.4</v>
      </c>
      <c r="G282" s="357">
        <v>0.3</v>
      </c>
      <c r="H282" s="357">
        <v>0.8</v>
      </c>
      <c r="I282" s="357">
        <v>27</v>
      </c>
      <c r="J282" s="357">
        <v>32</v>
      </c>
      <c r="K282" s="357">
        <v>13</v>
      </c>
      <c r="L282" s="357">
        <v>7</v>
      </c>
      <c r="M282" s="357">
        <v>7</v>
      </c>
      <c r="N282" s="357">
        <v>0.2</v>
      </c>
      <c r="O282" s="357">
        <v>58</v>
      </c>
      <c r="P282" s="357">
        <v>0</v>
      </c>
      <c r="Q282" s="357">
        <v>0.4</v>
      </c>
      <c r="R282" s="357">
        <v>40</v>
      </c>
      <c r="S282" s="357">
        <v>0.01</v>
      </c>
      <c r="T282" s="357">
        <v>0.02</v>
      </c>
      <c r="U282" s="357">
        <v>3</v>
      </c>
      <c r="V282" s="357">
        <v>0.4</v>
      </c>
      <c r="W282" s="358">
        <v>0</v>
      </c>
    </row>
    <row r="283" spans="2:23" x14ac:dyDescent="0.4">
      <c r="B283" s="355" t="s">
        <v>941</v>
      </c>
      <c r="C283" s="356" t="s">
        <v>942</v>
      </c>
      <c r="D283" s="357"/>
      <c r="E283" s="357">
        <v>370</v>
      </c>
      <c r="F283" s="357">
        <v>6.9</v>
      </c>
      <c r="G283" s="357">
        <v>7.9</v>
      </c>
      <c r="H283" s="357">
        <v>65.8</v>
      </c>
      <c r="I283" s="357">
        <v>244</v>
      </c>
      <c r="J283" s="357">
        <v>250</v>
      </c>
      <c r="K283" s="357">
        <v>25</v>
      </c>
      <c r="L283" s="357">
        <v>30</v>
      </c>
      <c r="M283" s="357">
        <v>86</v>
      </c>
      <c r="N283" s="357">
        <v>0.6</v>
      </c>
      <c r="O283" s="357">
        <v>115</v>
      </c>
      <c r="P283" s="357">
        <v>0</v>
      </c>
      <c r="Q283" s="357">
        <v>1.9</v>
      </c>
      <c r="R283" s="357">
        <v>49</v>
      </c>
      <c r="S283" s="357">
        <v>0.1</v>
      </c>
      <c r="T283" s="357">
        <v>7.0000000000000007E-2</v>
      </c>
      <c r="U283" s="357">
        <v>12</v>
      </c>
      <c r="V283" s="357">
        <v>2.5</v>
      </c>
      <c r="W283" s="358">
        <v>0.6</v>
      </c>
    </row>
    <row r="284" spans="2:23" x14ac:dyDescent="0.4">
      <c r="B284" s="355" t="s">
        <v>941</v>
      </c>
      <c r="C284" s="356" t="s">
        <v>858</v>
      </c>
      <c r="D284" s="357" t="s">
        <v>915</v>
      </c>
      <c r="E284" s="357">
        <v>218</v>
      </c>
      <c r="F284" s="357">
        <v>3.3</v>
      </c>
      <c r="G284" s="357">
        <v>0.4</v>
      </c>
      <c r="H284" s="357">
        <v>48.2</v>
      </c>
      <c r="I284" s="357">
        <v>1</v>
      </c>
      <c r="J284" s="357">
        <v>38</v>
      </c>
      <c r="K284" s="357">
        <v>4</v>
      </c>
      <c r="L284" s="357">
        <v>9</v>
      </c>
      <c r="M284" s="357">
        <v>44</v>
      </c>
      <c r="N284" s="357">
        <v>0.1</v>
      </c>
      <c r="O284" s="357">
        <v>0</v>
      </c>
      <c r="P284" s="357">
        <v>0</v>
      </c>
      <c r="Q284" s="357">
        <v>0</v>
      </c>
      <c r="R284" s="357">
        <v>0</v>
      </c>
      <c r="S284" s="357">
        <v>0.03</v>
      </c>
      <c r="T284" s="357">
        <v>0.01</v>
      </c>
      <c r="U284" s="357">
        <v>0</v>
      </c>
      <c r="V284" s="357">
        <v>0.4</v>
      </c>
      <c r="W284" s="358">
        <v>0</v>
      </c>
    </row>
    <row r="285" spans="2:23" x14ac:dyDescent="0.4">
      <c r="B285" s="355" t="s">
        <v>941</v>
      </c>
      <c r="C285" s="356" t="s">
        <v>941</v>
      </c>
      <c r="D285" s="357" t="s">
        <v>232</v>
      </c>
      <c r="E285" s="357">
        <v>46</v>
      </c>
      <c r="F285" s="357">
        <v>3.1</v>
      </c>
      <c r="G285" s="357">
        <v>2.5</v>
      </c>
      <c r="H285" s="357">
        <v>2.5</v>
      </c>
      <c r="I285" s="357">
        <v>133</v>
      </c>
      <c r="J285" s="357">
        <v>106</v>
      </c>
      <c r="K285" s="357">
        <v>12</v>
      </c>
      <c r="L285" s="357">
        <v>6</v>
      </c>
      <c r="M285" s="357">
        <v>36</v>
      </c>
      <c r="N285" s="357">
        <v>0.2</v>
      </c>
      <c r="O285" s="357">
        <v>4</v>
      </c>
      <c r="P285" s="357">
        <v>0</v>
      </c>
      <c r="Q285" s="357">
        <v>0</v>
      </c>
      <c r="R285" s="357">
        <v>12</v>
      </c>
      <c r="S285" s="357">
        <v>0.11</v>
      </c>
      <c r="T285" s="357">
        <v>0.04</v>
      </c>
      <c r="U285" s="357">
        <v>5</v>
      </c>
      <c r="V285" s="357">
        <v>0.5</v>
      </c>
      <c r="W285" s="358">
        <v>0.4</v>
      </c>
    </row>
    <row r="286" spans="2:23" x14ac:dyDescent="0.4">
      <c r="B286" s="355" t="s">
        <v>941</v>
      </c>
      <c r="C286" s="356" t="s">
        <v>941</v>
      </c>
      <c r="D286" s="357" t="s">
        <v>234</v>
      </c>
      <c r="E286" s="357">
        <v>32</v>
      </c>
      <c r="F286" s="357">
        <v>2.2999999999999998</v>
      </c>
      <c r="G286" s="357">
        <v>1.6</v>
      </c>
      <c r="H286" s="357">
        <v>2.1</v>
      </c>
      <c r="I286" s="357">
        <v>171</v>
      </c>
      <c r="J286" s="357">
        <v>51</v>
      </c>
      <c r="K286" s="357">
        <v>17</v>
      </c>
      <c r="L286" s="357">
        <v>10</v>
      </c>
      <c r="M286" s="357">
        <v>30</v>
      </c>
      <c r="N286" s="357">
        <v>0.3</v>
      </c>
      <c r="O286" s="357">
        <v>0</v>
      </c>
      <c r="P286" s="357">
        <v>0</v>
      </c>
      <c r="Q286" s="357">
        <v>0.2</v>
      </c>
      <c r="R286" s="357">
        <v>1</v>
      </c>
      <c r="S286" s="357">
        <v>0</v>
      </c>
      <c r="T286" s="357">
        <v>0</v>
      </c>
      <c r="U286" s="357">
        <v>1</v>
      </c>
      <c r="V286" s="357">
        <v>1.2</v>
      </c>
      <c r="W286" s="358">
        <v>0.4</v>
      </c>
    </row>
    <row r="287" spans="2:23" x14ac:dyDescent="0.4">
      <c r="B287" s="355" t="s">
        <v>941</v>
      </c>
      <c r="C287" s="356" t="s">
        <v>941</v>
      </c>
      <c r="D287" s="357" t="s">
        <v>235</v>
      </c>
      <c r="E287" s="357">
        <v>16</v>
      </c>
      <c r="F287" s="357">
        <v>0</v>
      </c>
      <c r="G287" s="357">
        <v>0.3</v>
      </c>
      <c r="H287" s="357">
        <v>3.3</v>
      </c>
      <c r="I287" s="357">
        <v>111</v>
      </c>
      <c r="J287" s="357">
        <v>5</v>
      </c>
      <c r="K287" s="357">
        <v>2</v>
      </c>
      <c r="L287" s="357">
        <v>1</v>
      </c>
      <c r="M287" s="357">
        <v>1</v>
      </c>
      <c r="N287" s="357">
        <v>0.1</v>
      </c>
      <c r="O287" s="357">
        <v>6</v>
      </c>
      <c r="P287" s="357">
        <v>0.2</v>
      </c>
      <c r="Q287" s="357">
        <v>0</v>
      </c>
      <c r="R287" s="357">
        <v>0</v>
      </c>
      <c r="S287" s="357">
        <v>0</v>
      </c>
      <c r="T287" s="357">
        <v>0</v>
      </c>
      <c r="U287" s="357">
        <v>0</v>
      </c>
      <c r="V287" s="357">
        <v>0.2</v>
      </c>
      <c r="W287" s="358">
        <v>0.3</v>
      </c>
    </row>
    <row r="288" spans="2:23" x14ac:dyDescent="0.4">
      <c r="B288" s="355" t="s">
        <v>941</v>
      </c>
      <c r="C288" s="356" t="s">
        <v>942</v>
      </c>
      <c r="D288" s="357"/>
      <c r="E288" s="357">
        <v>312</v>
      </c>
      <c r="F288" s="357">
        <v>8.6999999999999993</v>
      </c>
      <c r="G288" s="357">
        <v>4.8</v>
      </c>
      <c r="H288" s="357">
        <v>56.1</v>
      </c>
      <c r="I288" s="357">
        <v>416</v>
      </c>
      <c r="J288" s="357">
        <v>200</v>
      </c>
      <c r="K288" s="357">
        <v>35</v>
      </c>
      <c r="L288" s="357">
        <v>26</v>
      </c>
      <c r="M288" s="357">
        <v>111</v>
      </c>
      <c r="N288" s="357">
        <v>0.7</v>
      </c>
      <c r="O288" s="357">
        <v>10</v>
      </c>
      <c r="P288" s="357">
        <v>0.2</v>
      </c>
      <c r="Q288" s="357">
        <v>0.2</v>
      </c>
      <c r="R288" s="357">
        <v>13</v>
      </c>
      <c r="S288" s="357">
        <v>0.14000000000000001</v>
      </c>
      <c r="T288" s="357">
        <v>0.05</v>
      </c>
      <c r="U288" s="357">
        <v>6</v>
      </c>
      <c r="V288" s="357">
        <v>2.2999999999999998</v>
      </c>
      <c r="W288" s="358">
        <v>1.1000000000000001</v>
      </c>
    </row>
    <row r="289" spans="2:23" x14ac:dyDescent="0.4">
      <c r="B289" s="355" t="s">
        <v>944</v>
      </c>
      <c r="C289" s="356"/>
      <c r="D289" s="357"/>
      <c r="E289" s="357">
        <v>682</v>
      </c>
      <c r="F289" s="357">
        <v>15.6</v>
      </c>
      <c r="G289" s="357">
        <v>12.7</v>
      </c>
      <c r="H289" s="357">
        <v>121.9</v>
      </c>
      <c r="I289" s="357">
        <v>660</v>
      </c>
      <c r="J289" s="357">
        <v>450</v>
      </c>
      <c r="K289" s="357">
        <v>60</v>
      </c>
      <c r="L289" s="357">
        <v>56</v>
      </c>
      <c r="M289" s="357">
        <v>197</v>
      </c>
      <c r="N289" s="357">
        <v>1.3</v>
      </c>
      <c r="O289" s="357">
        <v>125</v>
      </c>
      <c r="P289" s="357">
        <v>0.2</v>
      </c>
      <c r="Q289" s="357">
        <v>2.1</v>
      </c>
      <c r="R289" s="357">
        <v>62</v>
      </c>
      <c r="S289" s="357">
        <v>0.24</v>
      </c>
      <c r="T289" s="357">
        <v>0.12</v>
      </c>
      <c r="U289" s="357">
        <v>18</v>
      </c>
      <c r="V289" s="357">
        <v>4.8</v>
      </c>
      <c r="W289" s="358">
        <v>1.7</v>
      </c>
    </row>
    <row r="290" spans="2:23" x14ac:dyDescent="0.4">
      <c r="B290" s="359">
        <v>45318</v>
      </c>
      <c r="C290" s="356" t="s">
        <v>848</v>
      </c>
      <c r="D290" s="357" t="s">
        <v>915</v>
      </c>
      <c r="E290" s="357">
        <v>218</v>
      </c>
      <c r="F290" s="357">
        <v>3.3</v>
      </c>
      <c r="G290" s="357">
        <v>0.4</v>
      </c>
      <c r="H290" s="357">
        <v>48.2</v>
      </c>
      <c r="I290" s="357">
        <v>1</v>
      </c>
      <c r="J290" s="357">
        <v>38</v>
      </c>
      <c r="K290" s="357">
        <v>4</v>
      </c>
      <c r="L290" s="357">
        <v>9</v>
      </c>
      <c r="M290" s="357">
        <v>44</v>
      </c>
      <c r="N290" s="357">
        <v>0.1</v>
      </c>
      <c r="O290" s="357">
        <v>0</v>
      </c>
      <c r="P290" s="357">
        <v>0</v>
      </c>
      <c r="Q290" s="357">
        <v>0</v>
      </c>
      <c r="R290" s="357">
        <v>0</v>
      </c>
      <c r="S290" s="357">
        <v>0.03</v>
      </c>
      <c r="T290" s="357">
        <v>0.01</v>
      </c>
      <c r="U290" s="357">
        <v>0</v>
      </c>
      <c r="V290" s="357">
        <v>0.4</v>
      </c>
      <c r="W290" s="358">
        <v>0</v>
      </c>
    </row>
    <row r="291" spans="2:23" x14ac:dyDescent="0.4">
      <c r="B291" s="355" t="s">
        <v>941</v>
      </c>
      <c r="C291" s="356" t="s">
        <v>941</v>
      </c>
      <c r="D291" s="357" t="s">
        <v>236</v>
      </c>
      <c r="E291" s="357">
        <v>66</v>
      </c>
      <c r="F291" s="357">
        <v>3.1</v>
      </c>
      <c r="G291" s="357">
        <v>3</v>
      </c>
      <c r="H291" s="357">
        <v>6.7</v>
      </c>
      <c r="I291" s="357">
        <v>199</v>
      </c>
      <c r="J291" s="357">
        <v>44</v>
      </c>
      <c r="K291" s="357">
        <v>5</v>
      </c>
      <c r="L291" s="357">
        <v>3</v>
      </c>
      <c r="M291" s="357">
        <v>7</v>
      </c>
      <c r="N291" s="357">
        <v>0</v>
      </c>
      <c r="O291" s="357">
        <v>0</v>
      </c>
      <c r="P291" s="357">
        <v>0</v>
      </c>
      <c r="Q291" s="357">
        <v>0.1</v>
      </c>
      <c r="R291" s="357">
        <v>0</v>
      </c>
      <c r="S291" s="357">
        <v>0.01</v>
      </c>
      <c r="T291" s="357">
        <v>0</v>
      </c>
      <c r="U291" s="357">
        <v>3</v>
      </c>
      <c r="V291" s="357">
        <v>0.5</v>
      </c>
      <c r="W291" s="358">
        <v>0.5</v>
      </c>
    </row>
    <row r="292" spans="2:23" x14ac:dyDescent="0.4">
      <c r="B292" s="355" t="s">
        <v>941</v>
      </c>
      <c r="C292" s="356" t="s">
        <v>941</v>
      </c>
      <c r="D292" s="357" t="s">
        <v>962</v>
      </c>
      <c r="E292" s="357">
        <v>14</v>
      </c>
      <c r="F292" s="357">
        <v>0.6</v>
      </c>
      <c r="G292" s="357">
        <v>0.4</v>
      </c>
      <c r="H292" s="357">
        <v>1.8</v>
      </c>
      <c r="I292" s="357">
        <v>66</v>
      </c>
      <c r="J292" s="357">
        <v>103</v>
      </c>
      <c r="K292" s="357">
        <v>8</v>
      </c>
      <c r="L292" s="357">
        <v>8</v>
      </c>
      <c r="M292" s="357">
        <v>11</v>
      </c>
      <c r="N292" s="357">
        <v>0.2</v>
      </c>
      <c r="O292" s="357">
        <v>114</v>
      </c>
      <c r="P292" s="357">
        <v>0</v>
      </c>
      <c r="Q292" s="357">
        <v>0.2</v>
      </c>
      <c r="R292" s="357">
        <v>32</v>
      </c>
      <c r="S292" s="357">
        <v>0.01</v>
      </c>
      <c r="T292" s="357">
        <v>0.02</v>
      </c>
      <c r="U292" s="357">
        <v>4</v>
      </c>
      <c r="V292" s="357">
        <v>0.5</v>
      </c>
      <c r="W292" s="358">
        <v>0.1</v>
      </c>
    </row>
    <row r="293" spans="2:23" x14ac:dyDescent="0.4">
      <c r="B293" s="355" t="s">
        <v>941</v>
      </c>
      <c r="C293" s="356" t="s">
        <v>941</v>
      </c>
      <c r="D293" s="357" t="s">
        <v>239</v>
      </c>
      <c r="E293" s="357">
        <v>16</v>
      </c>
      <c r="F293" s="357">
        <v>0.6</v>
      </c>
      <c r="G293" s="357">
        <v>0.2</v>
      </c>
      <c r="H293" s="357">
        <v>4.4000000000000004</v>
      </c>
      <c r="I293" s="357">
        <v>198</v>
      </c>
      <c r="J293" s="357">
        <v>192</v>
      </c>
      <c r="K293" s="357">
        <v>33</v>
      </c>
      <c r="L293" s="357">
        <v>16</v>
      </c>
      <c r="M293" s="357">
        <v>12</v>
      </c>
      <c r="N293" s="357">
        <v>0.2</v>
      </c>
      <c r="O293" s="357">
        <v>52</v>
      </c>
      <c r="P293" s="357">
        <v>0</v>
      </c>
      <c r="Q293" s="357">
        <v>0</v>
      </c>
      <c r="R293" s="357">
        <v>2</v>
      </c>
      <c r="S293" s="357">
        <v>0</v>
      </c>
      <c r="T293" s="357">
        <v>0.01</v>
      </c>
      <c r="U293" s="357">
        <v>0</v>
      </c>
      <c r="V293" s="357">
        <v>1</v>
      </c>
      <c r="W293" s="358">
        <v>0.5</v>
      </c>
    </row>
    <row r="294" spans="2:23" x14ac:dyDescent="0.4">
      <c r="B294" s="355" t="s">
        <v>941</v>
      </c>
      <c r="C294" s="356" t="s">
        <v>942</v>
      </c>
      <c r="D294" s="357"/>
      <c r="E294" s="357">
        <v>314</v>
      </c>
      <c r="F294" s="357">
        <v>7.6</v>
      </c>
      <c r="G294" s="357">
        <v>4</v>
      </c>
      <c r="H294" s="357">
        <v>61.1</v>
      </c>
      <c r="I294" s="357">
        <v>464</v>
      </c>
      <c r="J294" s="357">
        <v>377</v>
      </c>
      <c r="K294" s="357">
        <v>50</v>
      </c>
      <c r="L294" s="357">
        <v>36</v>
      </c>
      <c r="M294" s="357">
        <v>74</v>
      </c>
      <c r="N294" s="357">
        <v>0.5</v>
      </c>
      <c r="O294" s="357">
        <v>166</v>
      </c>
      <c r="P294" s="357">
        <v>0</v>
      </c>
      <c r="Q294" s="357">
        <v>0.3</v>
      </c>
      <c r="R294" s="357">
        <v>34</v>
      </c>
      <c r="S294" s="357">
        <v>0.05</v>
      </c>
      <c r="T294" s="357">
        <v>0.04</v>
      </c>
      <c r="U294" s="357">
        <v>7</v>
      </c>
      <c r="V294" s="357">
        <v>2.4</v>
      </c>
      <c r="W294" s="358">
        <v>1.1000000000000001</v>
      </c>
    </row>
    <row r="295" spans="2:23" x14ac:dyDescent="0.4">
      <c r="B295" s="355" t="s">
        <v>941</v>
      </c>
      <c r="C295" s="356" t="s">
        <v>858</v>
      </c>
      <c r="D295" s="357" t="s">
        <v>915</v>
      </c>
      <c r="E295" s="357">
        <v>218</v>
      </c>
      <c r="F295" s="357">
        <v>3.3</v>
      </c>
      <c r="G295" s="357">
        <v>0.4</v>
      </c>
      <c r="H295" s="357">
        <v>48.2</v>
      </c>
      <c r="I295" s="357">
        <v>1</v>
      </c>
      <c r="J295" s="357">
        <v>38</v>
      </c>
      <c r="K295" s="357">
        <v>4</v>
      </c>
      <c r="L295" s="357">
        <v>9</v>
      </c>
      <c r="M295" s="357">
        <v>44</v>
      </c>
      <c r="N295" s="357">
        <v>0.1</v>
      </c>
      <c r="O295" s="357">
        <v>0</v>
      </c>
      <c r="P295" s="357">
        <v>0</v>
      </c>
      <c r="Q295" s="357">
        <v>0</v>
      </c>
      <c r="R295" s="357">
        <v>0</v>
      </c>
      <c r="S295" s="357">
        <v>0.03</v>
      </c>
      <c r="T295" s="357">
        <v>0.01</v>
      </c>
      <c r="U295" s="357">
        <v>0</v>
      </c>
      <c r="V295" s="357">
        <v>0.4</v>
      </c>
      <c r="W295" s="358">
        <v>0</v>
      </c>
    </row>
    <row r="296" spans="2:23" x14ac:dyDescent="0.4">
      <c r="B296" s="355" t="s">
        <v>941</v>
      </c>
      <c r="C296" s="356" t="s">
        <v>941</v>
      </c>
      <c r="D296" s="357" t="s">
        <v>963</v>
      </c>
      <c r="E296" s="357">
        <v>83</v>
      </c>
      <c r="F296" s="357">
        <v>3.6</v>
      </c>
      <c r="G296" s="357">
        <v>4.8</v>
      </c>
      <c r="H296" s="357">
        <v>6.5</v>
      </c>
      <c r="I296" s="357">
        <v>464</v>
      </c>
      <c r="J296" s="357">
        <v>63</v>
      </c>
      <c r="K296" s="357">
        <v>12</v>
      </c>
      <c r="L296" s="357">
        <v>6</v>
      </c>
      <c r="M296" s="357">
        <v>43</v>
      </c>
      <c r="N296" s="357">
        <v>0.4</v>
      </c>
      <c r="O296" s="357">
        <v>41</v>
      </c>
      <c r="P296" s="357">
        <v>0.7</v>
      </c>
      <c r="Q296" s="357">
        <v>0.2</v>
      </c>
      <c r="R296" s="357">
        <v>4</v>
      </c>
      <c r="S296" s="357">
        <v>0.03</v>
      </c>
      <c r="T296" s="357">
        <v>7.0000000000000007E-2</v>
      </c>
      <c r="U296" s="357">
        <v>2</v>
      </c>
      <c r="V296" s="357">
        <v>0.5</v>
      </c>
      <c r="W296" s="358">
        <v>1.2</v>
      </c>
    </row>
    <row r="297" spans="2:23" x14ac:dyDescent="0.4">
      <c r="B297" s="355" t="s">
        <v>941</v>
      </c>
      <c r="C297" s="356" t="s">
        <v>941</v>
      </c>
      <c r="D297" s="357" t="s">
        <v>85</v>
      </c>
      <c r="E297" s="357">
        <v>22</v>
      </c>
      <c r="F297" s="357">
        <v>1</v>
      </c>
      <c r="G297" s="357">
        <v>0.8</v>
      </c>
      <c r="H297" s="357">
        <v>2.4</v>
      </c>
      <c r="I297" s="357">
        <v>71</v>
      </c>
      <c r="J297" s="357">
        <v>50</v>
      </c>
      <c r="K297" s="357">
        <v>6</v>
      </c>
      <c r="L297" s="357">
        <v>2</v>
      </c>
      <c r="M297" s="357">
        <v>11</v>
      </c>
      <c r="N297" s="357">
        <v>0</v>
      </c>
      <c r="O297" s="357">
        <v>31</v>
      </c>
      <c r="P297" s="357">
        <v>0</v>
      </c>
      <c r="Q297" s="357">
        <v>0</v>
      </c>
      <c r="R297" s="357">
        <v>0</v>
      </c>
      <c r="S297" s="357">
        <v>0.03</v>
      </c>
      <c r="T297" s="357">
        <v>0.01</v>
      </c>
      <c r="U297" s="357">
        <v>1</v>
      </c>
      <c r="V297" s="357">
        <v>0.3</v>
      </c>
      <c r="W297" s="358">
        <v>0.1</v>
      </c>
    </row>
    <row r="298" spans="2:23" x14ac:dyDescent="0.4">
      <c r="B298" s="355" t="s">
        <v>941</v>
      </c>
      <c r="C298" s="356" t="s">
        <v>941</v>
      </c>
      <c r="D298" s="357" t="s">
        <v>241</v>
      </c>
      <c r="E298" s="357">
        <v>31</v>
      </c>
      <c r="F298" s="357">
        <v>0.4</v>
      </c>
      <c r="G298" s="357">
        <v>2.2999999999999998</v>
      </c>
      <c r="H298" s="357">
        <v>2.1</v>
      </c>
      <c r="I298" s="357">
        <v>56</v>
      </c>
      <c r="J298" s="357">
        <v>4</v>
      </c>
      <c r="K298" s="357">
        <v>0</v>
      </c>
      <c r="L298" s="357">
        <v>1</v>
      </c>
      <c r="M298" s="357">
        <v>5</v>
      </c>
      <c r="N298" s="357">
        <v>0</v>
      </c>
      <c r="O298" s="357">
        <v>0</v>
      </c>
      <c r="P298" s="357">
        <v>0</v>
      </c>
      <c r="Q298" s="357">
        <v>0</v>
      </c>
      <c r="R298" s="357">
        <v>0</v>
      </c>
      <c r="S298" s="357">
        <v>0</v>
      </c>
      <c r="T298" s="357">
        <v>0</v>
      </c>
      <c r="U298" s="357">
        <v>0</v>
      </c>
      <c r="V298" s="357">
        <v>0.1</v>
      </c>
      <c r="W298" s="358">
        <v>0.1</v>
      </c>
    </row>
    <row r="299" spans="2:23" x14ac:dyDescent="0.4">
      <c r="B299" s="355" t="s">
        <v>941</v>
      </c>
      <c r="C299" s="356" t="s">
        <v>942</v>
      </c>
      <c r="D299" s="357"/>
      <c r="E299" s="357">
        <v>354</v>
      </c>
      <c r="F299" s="357">
        <v>8.3000000000000007</v>
      </c>
      <c r="G299" s="357">
        <v>8.3000000000000007</v>
      </c>
      <c r="H299" s="357">
        <v>59.2</v>
      </c>
      <c r="I299" s="357">
        <v>592</v>
      </c>
      <c r="J299" s="357">
        <v>155</v>
      </c>
      <c r="K299" s="357">
        <v>22</v>
      </c>
      <c r="L299" s="357">
        <v>18</v>
      </c>
      <c r="M299" s="357">
        <v>103</v>
      </c>
      <c r="N299" s="357">
        <v>0.5</v>
      </c>
      <c r="O299" s="357">
        <v>72</v>
      </c>
      <c r="P299" s="357">
        <v>0.7</v>
      </c>
      <c r="Q299" s="357">
        <v>0.2</v>
      </c>
      <c r="R299" s="357">
        <v>4</v>
      </c>
      <c r="S299" s="357">
        <v>0.09</v>
      </c>
      <c r="T299" s="357">
        <v>0.09</v>
      </c>
      <c r="U299" s="357">
        <v>3</v>
      </c>
      <c r="V299" s="357">
        <v>1.3</v>
      </c>
      <c r="W299" s="358">
        <v>1.4</v>
      </c>
    </row>
    <row r="300" spans="2:23" x14ac:dyDescent="0.4">
      <c r="B300" s="355" t="s">
        <v>944</v>
      </c>
      <c r="C300" s="356"/>
      <c r="D300" s="357"/>
      <c r="E300" s="357">
        <v>668</v>
      </c>
      <c r="F300" s="357">
        <v>15.9</v>
      </c>
      <c r="G300" s="357">
        <v>12.3</v>
      </c>
      <c r="H300" s="357">
        <v>120.3</v>
      </c>
      <c r="I300" s="357">
        <v>1056</v>
      </c>
      <c r="J300" s="357">
        <v>532</v>
      </c>
      <c r="K300" s="357">
        <v>72</v>
      </c>
      <c r="L300" s="357">
        <v>54</v>
      </c>
      <c r="M300" s="357">
        <v>177</v>
      </c>
      <c r="N300" s="357">
        <v>1</v>
      </c>
      <c r="O300" s="357">
        <v>238</v>
      </c>
      <c r="P300" s="357">
        <v>0.7</v>
      </c>
      <c r="Q300" s="357">
        <v>0.5</v>
      </c>
      <c r="R300" s="357">
        <v>38</v>
      </c>
      <c r="S300" s="357">
        <v>0.14000000000000001</v>
      </c>
      <c r="T300" s="357">
        <v>0.13</v>
      </c>
      <c r="U300" s="357">
        <v>10</v>
      </c>
      <c r="V300" s="357">
        <v>3.7</v>
      </c>
      <c r="W300" s="358">
        <v>2.5</v>
      </c>
    </row>
    <row r="301" spans="2:23" x14ac:dyDescent="0.4">
      <c r="B301" s="359">
        <v>45319</v>
      </c>
      <c r="C301" s="356" t="s">
        <v>848</v>
      </c>
      <c r="D301" s="357" t="s">
        <v>915</v>
      </c>
      <c r="E301" s="357">
        <v>218</v>
      </c>
      <c r="F301" s="357">
        <v>3.3</v>
      </c>
      <c r="G301" s="357">
        <v>0.4</v>
      </c>
      <c r="H301" s="357">
        <v>48.2</v>
      </c>
      <c r="I301" s="357">
        <v>1</v>
      </c>
      <c r="J301" s="357">
        <v>38</v>
      </c>
      <c r="K301" s="357">
        <v>4</v>
      </c>
      <c r="L301" s="357">
        <v>9</v>
      </c>
      <c r="M301" s="357">
        <v>44</v>
      </c>
      <c r="N301" s="357">
        <v>0.1</v>
      </c>
      <c r="O301" s="357">
        <v>0</v>
      </c>
      <c r="P301" s="357">
        <v>0</v>
      </c>
      <c r="Q301" s="357">
        <v>0</v>
      </c>
      <c r="R301" s="357">
        <v>0</v>
      </c>
      <c r="S301" s="357">
        <v>0.03</v>
      </c>
      <c r="T301" s="357">
        <v>0.01</v>
      </c>
      <c r="U301" s="357">
        <v>0</v>
      </c>
      <c r="V301" s="357">
        <v>0.4</v>
      </c>
      <c r="W301" s="358">
        <v>0</v>
      </c>
    </row>
    <row r="302" spans="2:23" x14ac:dyDescent="0.4">
      <c r="B302" s="355" t="s">
        <v>941</v>
      </c>
      <c r="C302" s="356" t="s">
        <v>941</v>
      </c>
      <c r="D302" s="357" t="s">
        <v>242</v>
      </c>
      <c r="E302" s="357">
        <v>85</v>
      </c>
      <c r="F302" s="357">
        <v>4</v>
      </c>
      <c r="G302" s="357">
        <v>3.3</v>
      </c>
      <c r="H302" s="357">
        <v>9.6999999999999993</v>
      </c>
      <c r="I302" s="357">
        <v>257</v>
      </c>
      <c r="J302" s="357">
        <v>50</v>
      </c>
      <c r="K302" s="357">
        <v>4</v>
      </c>
      <c r="L302" s="357">
        <v>4</v>
      </c>
      <c r="M302" s="357">
        <v>11</v>
      </c>
      <c r="N302" s="357">
        <v>0</v>
      </c>
      <c r="O302" s="357">
        <v>83</v>
      </c>
      <c r="P302" s="357">
        <v>0.1</v>
      </c>
      <c r="Q302" s="357">
        <v>0</v>
      </c>
      <c r="R302" s="357">
        <v>0</v>
      </c>
      <c r="S302" s="357">
        <v>0.02</v>
      </c>
      <c r="T302" s="357">
        <v>0.01</v>
      </c>
      <c r="U302" s="357">
        <v>2</v>
      </c>
      <c r="V302" s="357">
        <v>0.6</v>
      </c>
      <c r="W302" s="358">
        <v>0.6</v>
      </c>
    </row>
    <row r="303" spans="2:23" x14ac:dyDescent="0.4">
      <c r="B303" s="355" t="s">
        <v>941</v>
      </c>
      <c r="C303" s="356" t="s">
        <v>941</v>
      </c>
      <c r="D303" s="357" t="s">
        <v>244</v>
      </c>
      <c r="E303" s="357">
        <v>17</v>
      </c>
      <c r="F303" s="357">
        <v>0.6</v>
      </c>
      <c r="G303" s="357">
        <v>0.2</v>
      </c>
      <c r="H303" s="357">
        <v>3.2</v>
      </c>
      <c r="I303" s="357">
        <v>94</v>
      </c>
      <c r="J303" s="357">
        <v>58</v>
      </c>
      <c r="K303" s="357">
        <v>4</v>
      </c>
      <c r="L303" s="357">
        <v>4</v>
      </c>
      <c r="M303" s="357">
        <v>11</v>
      </c>
      <c r="N303" s="357">
        <v>0.1</v>
      </c>
      <c r="O303" s="357">
        <v>62</v>
      </c>
      <c r="P303" s="357">
        <v>0</v>
      </c>
      <c r="Q303" s="357">
        <v>0.1</v>
      </c>
      <c r="R303" s="357">
        <v>0</v>
      </c>
      <c r="S303" s="357">
        <v>0.01</v>
      </c>
      <c r="T303" s="357">
        <v>0</v>
      </c>
      <c r="U303" s="357">
        <v>1</v>
      </c>
      <c r="V303" s="357">
        <v>0.4</v>
      </c>
      <c r="W303" s="358">
        <v>0.2</v>
      </c>
    </row>
    <row r="304" spans="2:23" x14ac:dyDescent="0.4">
      <c r="B304" s="355" t="s">
        <v>941</v>
      </c>
      <c r="C304" s="356" t="s">
        <v>941</v>
      </c>
      <c r="D304" s="357" t="s">
        <v>245</v>
      </c>
      <c r="E304" s="357">
        <v>3</v>
      </c>
      <c r="F304" s="357">
        <v>0.2</v>
      </c>
      <c r="G304" s="357">
        <v>0</v>
      </c>
      <c r="H304" s="357">
        <v>0.5</v>
      </c>
      <c r="I304" s="357">
        <v>47</v>
      </c>
      <c r="J304" s="357">
        <v>43</v>
      </c>
      <c r="K304" s="357">
        <v>16</v>
      </c>
      <c r="L304" s="357">
        <v>1</v>
      </c>
      <c r="M304" s="357">
        <v>6</v>
      </c>
      <c r="N304" s="357">
        <v>0.2</v>
      </c>
      <c r="O304" s="357">
        <v>43</v>
      </c>
      <c r="P304" s="357">
        <v>0</v>
      </c>
      <c r="Q304" s="357">
        <v>0.1</v>
      </c>
      <c r="R304" s="357">
        <v>17</v>
      </c>
      <c r="S304" s="357">
        <v>0.01</v>
      </c>
      <c r="T304" s="357">
        <v>0.01</v>
      </c>
      <c r="U304" s="357">
        <v>3</v>
      </c>
      <c r="V304" s="357">
        <v>0.2</v>
      </c>
      <c r="W304" s="358">
        <v>0.1</v>
      </c>
    </row>
    <row r="305" spans="2:23" x14ac:dyDescent="0.4">
      <c r="B305" s="355" t="s">
        <v>941</v>
      </c>
      <c r="C305" s="356" t="s">
        <v>942</v>
      </c>
      <c r="D305" s="357"/>
      <c r="E305" s="357">
        <v>323</v>
      </c>
      <c r="F305" s="357">
        <v>8.1</v>
      </c>
      <c r="G305" s="357">
        <v>3.9</v>
      </c>
      <c r="H305" s="357">
        <v>61.6</v>
      </c>
      <c r="I305" s="357">
        <v>399</v>
      </c>
      <c r="J305" s="357">
        <v>189</v>
      </c>
      <c r="K305" s="357">
        <v>28</v>
      </c>
      <c r="L305" s="357">
        <v>18</v>
      </c>
      <c r="M305" s="357">
        <v>72</v>
      </c>
      <c r="N305" s="357">
        <v>0.4</v>
      </c>
      <c r="O305" s="357">
        <v>188</v>
      </c>
      <c r="P305" s="357">
        <v>0.1</v>
      </c>
      <c r="Q305" s="357">
        <v>0.2</v>
      </c>
      <c r="R305" s="357">
        <v>17</v>
      </c>
      <c r="S305" s="357">
        <v>7.0000000000000007E-2</v>
      </c>
      <c r="T305" s="357">
        <v>0.03</v>
      </c>
      <c r="U305" s="357">
        <v>6</v>
      </c>
      <c r="V305" s="357">
        <v>1.6</v>
      </c>
      <c r="W305" s="358">
        <v>0.9</v>
      </c>
    </row>
    <row r="306" spans="2:23" x14ac:dyDescent="0.4">
      <c r="B306" s="355" t="s">
        <v>941</v>
      </c>
      <c r="C306" s="356" t="s">
        <v>858</v>
      </c>
      <c r="D306" s="357" t="s">
        <v>915</v>
      </c>
      <c r="E306" s="357">
        <v>218</v>
      </c>
      <c r="F306" s="357">
        <v>3.3</v>
      </c>
      <c r="G306" s="357">
        <v>0.4</v>
      </c>
      <c r="H306" s="357">
        <v>48.2</v>
      </c>
      <c r="I306" s="357">
        <v>1</v>
      </c>
      <c r="J306" s="357">
        <v>38</v>
      </c>
      <c r="K306" s="357">
        <v>4</v>
      </c>
      <c r="L306" s="357">
        <v>9</v>
      </c>
      <c r="M306" s="357">
        <v>44</v>
      </c>
      <c r="N306" s="357">
        <v>0.1</v>
      </c>
      <c r="O306" s="357">
        <v>0</v>
      </c>
      <c r="P306" s="357">
        <v>0</v>
      </c>
      <c r="Q306" s="357">
        <v>0</v>
      </c>
      <c r="R306" s="357">
        <v>0</v>
      </c>
      <c r="S306" s="357">
        <v>0.03</v>
      </c>
      <c r="T306" s="357">
        <v>0.01</v>
      </c>
      <c r="U306" s="357">
        <v>0</v>
      </c>
      <c r="V306" s="357">
        <v>0.4</v>
      </c>
      <c r="W306" s="358">
        <v>0</v>
      </c>
    </row>
    <row r="307" spans="2:23" x14ac:dyDescent="0.4">
      <c r="B307" s="355" t="s">
        <v>941</v>
      </c>
      <c r="C307" s="356" t="s">
        <v>941</v>
      </c>
      <c r="D307" s="357" t="s">
        <v>964</v>
      </c>
      <c r="E307" s="357">
        <v>67</v>
      </c>
      <c r="F307" s="357">
        <v>4.3</v>
      </c>
      <c r="G307" s="357">
        <v>3.4</v>
      </c>
      <c r="H307" s="357">
        <v>5.6</v>
      </c>
      <c r="I307" s="357">
        <v>372</v>
      </c>
      <c r="J307" s="357">
        <v>113</v>
      </c>
      <c r="K307" s="357">
        <v>5</v>
      </c>
      <c r="L307" s="357">
        <v>5</v>
      </c>
      <c r="M307" s="357">
        <v>44</v>
      </c>
      <c r="N307" s="357">
        <v>0.1</v>
      </c>
      <c r="O307" s="357">
        <v>71</v>
      </c>
      <c r="P307" s="357">
        <v>0</v>
      </c>
      <c r="Q307" s="357">
        <v>0.1</v>
      </c>
      <c r="R307" s="357">
        <v>1</v>
      </c>
      <c r="S307" s="357">
        <v>0.13</v>
      </c>
      <c r="T307" s="357">
        <v>0.05</v>
      </c>
      <c r="U307" s="357">
        <v>3</v>
      </c>
      <c r="V307" s="357">
        <v>0.6</v>
      </c>
      <c r="W307" s="358">
        <v>1</v>
      </c>
    </row>
    <row r="308" spans="2:23" x14ac:dyDescent="0.4">
      <c r="B308" s="355" t="s">
        <v>941</v>
      </c>
      <c r="C308" s="356" t="s">
        <v>941</v>
      </c>
      <c r="D308" s="357" t="s">
        <v>248</v>
      </c>
      <c r="E308" s="357">
        <v>24</v>
      </c>
      <c r="F308" s="357">
        <v>0.6</v>
      </c>
      <c r="G308" s="357">
        <v>1.5</v>
      </c>
      <c r="H308" s="357">
        <v>2</v>
      </c>
      <c r="I308" s="357">
        <v>59</v>
      </c>
      <c r="J308" s="357">
        <v>24</v>
      </c>
      <c r="K308" s="357">
        <v>1</v>
      </c>
      <c r="L308" s="357">
        <v>2</v>
      </c>
      <c r="M308" s="357">
        <v>4</v>
      </c>
      <c r="N308" s="357">
        <v>0</v>
      </c>
      <c r="O308" s="357">
        <v>1</v>
      </c>
      <c r="P308" s="357">
        <v>0</v>
      </c>
      <c r="Q308" s="357">
        <v>0.9</v>
      </c>
      <c r="R308" s="357">
        <v>2</v>
      </c>
      <c r="S308" s="357">
        <v>0</v>
      </c>
      <c r="T308" s="357">
        <v>0</v>
      </c>
      <c r="U308" s="357">
        <v>0</v>
      </c>
      <c r="V308" s="357">
        <v>0.2</v>
      </c>
      <c r="W308" s="358">
        <v>0.1</v>
      </c>
    </row>
    <row r="309" spans="2:23" x14ac:dyDescent="0.4">
      <c r="B309" s="355" t="s">
        <v>941</v>
      </c>
      <c r="C309" s="356" t="s">
        <v>941</v>
      </c>
      <c r="D309" s="357" t="s">
        <v>249</v>
      </c>
      <c r="E309" s="357">
        <v>3</v>
      </c>
      <c r="F309" s="357">
        <v>0</v>
      </c>
      <c r="G309" s="357">
        <v>0</v>
      </c>
      <c r="H309" s="357">
        <v>0.5</v>
      </c>
      <c r="I309" s="357">
        <v>28</v>
      </c>
      <c r="J309" s="357">
        <v>26</v>
      </c>
      <c r="K309" s="357">
        <v>8</v>
      </c>
      <c r="L309" s="357">
        <v>1</v>
      </c>
      <c r="M309" s="357">
        <v>3</v>
      </c>
      <c r="N309" s="357">
        <v>0.1</v>
      </c>
      <c r="O309" s="357">
        <v>28</v>
      </c>
      <c r="P309" s="357">
        <v>0</v>
      </c>
      <c r="Q309" s="357">
        <v>0.1</v>
      </c>
      <c r="R309" s="357">
        <v>7</v>
      </c>
      <c r="S309" s="357">
        <v>0</v>
      </c>
      <c r="T309" s="357">
        <v>0.01</v>
      </c>
      <c r="U309" s="357">
        <v>2</v>
      </c>
      <c r="V309" s="357">
        <v>0.1</v>
      </c>
      <c r="W309" s="358">
        <v>0.1</v>
      </c>
    </row>
    <row r="310" spans="2:23" x14ac:dyDescent="0.4">
      <c r="B310" s="355" t="s">
        <v>941</v>
      </c>
      <c r="C310" s="356" t="s">
        <v>942</v>
      </c>
      <c r="D310" s="357"/>
      <c r="E310" s="357">
        <v>312</v>
      </c>
      <c r="F310" s="357">
        <v>8.1999999999999993</v>
      </c>
      <c r="G310" s="357">
        <v>5.3</v>
      </c>
      <c r="H310" s="357">
        <v>56.3</v>
      </c>
      <c r="I310" s="357">
        <v>460</v>
      </c>
      <c r="J310" s="357">
        <v>201</v>
      </c>
      <c r="K310" s="357">
        <v>18</v>
      </c>
      <c r="L310" s="357">
        <v>17</v>
      </c>
      <c r="M310" s="357">
        <v>95</v>
      </c>
      <c r="N310" s="357">
        <v>0.3</v>
      </c>
      <c r="O310" s="357">
        <v>100</v>
      </c>
      <c r="P310" s="357">
        <v>0</v>
      </c>
      <c r="Q310" s="357">
        <v>1.1000000000000001</v>
      </c>
      <c r="R310" s="357">
        <v>10</v>
      </c>
      <c r="S310" s="357">
        <v>0.16</v>
      </c>
      <c r="T310" s="357">
        <v>7.0000000000000007E-2</v>
      </c>
      <c r="U310" s="357">
        <v>5</v>
      </c>
      <c r="V310" s="357">
        <v>1.3</v>
      </c>
      <c r="W310" s="358">
        <v>1.2</v>
      </c>
    </row>
    <row r="311" spans="2:23" x14ac:dyDescent="0.4">
      <c r="B311" s="355" t="s">
        <v>944</v>
      </c>
      <c r="C311" s="356"/>
      <c r="D311" s="357"/>
      <c r="E311" s="357">
        <v>635</v>
      </c>
      <c r="F311" s="357">
        <v>16.3</v>
      </c>
      <c r="G311" s="357">
        <v>9.1999999999999993</v>
      </c>
      <c r="H311" s="357">
        <v>117.9</v>
      </c>
      <c r="I311" s="357">
        <v>859</v>
      </c>
      <c r="J311" s="357">
        <v>390</v>
      </c>
      <c r="K311" s="357">
        <v>46</v>
      </c>
      <c r="L311" s="357">
        <v>35</v>
      </c>
      <c r="M311" s="357">
        <v>167</v>
      </c>
      <c r="N311" s="357">
        <v>0.7</v>
      </c>
      <c r="O311" s="357">
        <v>288</v>
      </c>
      <c r="P311" s="357">
        <v>0.1</v>
      </c>
      <c r="Q311" s="357">
        <v>1.3</v>
      </c>
      <c r="R311" s="357">
        <v>27</v>
      </c>
      <c r="S311" s="357">
        <v>0.23</v>
      </c>
      <c r="T311" s="357">
        <v>0.1</v>
      </c>
      <c r="U311" s="357">
        <v>11</v>
      </c>
      <c r="V311" s="357">
        <v>2.9</v>
      </c>
      <c r="W311" s="358">
        <v>2.1</v>
      </c>
    </row>
    <row r="312" spans="2:23" x14ac:dyDescent="0.4">
      <c r="B312" s="359">
        <v>45320</v>
      </c>
      <c r="C312" s="356" t="s">
        <v>848</v>
      </c>
      <c r="D312" s="357" t="s">
        <v>915</v>
      </c>
      <c r="E312" s="357">
        <v>218</v>
      </c>
      <c r="F312" s="357">
        <v>3.3</v>
      </c>
      <c r="G312" s="357">
        <v>0.4</v>
      </c>
      <c r="H312" s="357">
        <v>48.2</v>
      </c>
      <c r="I312" s="357">
        <v>1</v>
      </c>
      <c r="J312" s="357">
        <v>38</v>
      </c>
      <c r="K312" s="357">
        <v>4</v>
      </c>
      <c r="L312" s="357">
        <v>9</v>
      </c>
      <c r="M312" s="357">
        <v>44</v>
      </c>
      <c r="N312" s="357">
        <v>0.1</v>
      </c>
      <c r="O312" s="357">
        <v>0</v>
      </c>
      <c r="P312" s="357">
        <v>0</v>
      </c>
      <c r="Q312" s="357">
        <v>0</v>
      </c>
      <c r="R312" s="357">
        <v>0</v>
      </c>
      <c r="S312" s="357">
        <v>0.03</v>
      </c>
      <c r="T312" s="357">
        <v>0.01</v>
      </c>
      <c r="U312" s="357">
        <v>0</v>
      </c>
      <c r="V312" s="357">
        <v>0.4</v>
      </c>
      <c r="W312" s="358">
        <v>0</v>
      </c>
    </row>
    <row r="313" spans="2:23" x14ac:dyDescent="0.4">
      <c r="B313" s="355" t="s">
        <v>941</v>
      </c>
      <c r="C313" s="356" t="s">
        <v>941</v>
      </c>
      <c r="D313" s="357" t="s">
        <v>250</v>
      </c>
      <c r="E313" s="357">
        <v>81</v>
      </c>
      <c r="F313" s="357">
        <v>4.5999999999999996</v>
      </c>
      <c r="G313" s="357">
        <v>4.9000000000000004</v>
      </c>
      <c r="H313" s="357">
        <v>5</v>
      </c>
      <c r="I313" s="357">
        <v>199</v>
      </c>
      <c r="J313" s="357">
        <v>14</v>
      </c>
      <c r="K313" s="357">
        <v>2</v>
      </c>
      <c r="L313" s="357">
        <v>1</v>
      </c>
      <c r="M313" s="357">
        <v>3</v>
      </c>
      <c r="N313" s="357">
        <v>0</v>
      </c>
      <c r="O313" s="357">
        <v>0</v>
      </c>
      <c r="P313" s="357">
        <v>0</v>
      </c>
      <c r="Q313" s="357">
        <v>0</v>
      </c>
      <c r="R313" s="357">
        <v>0</v>
      </c>
      <c r="S313" s="357">
        <v>0</v>
      </c>
      <c r="T313" s="357">
        <v>0</v>
      </c>
      <c r="U313" s="357">
        <v>1</v>
      </c>
      <c r="V313" s="357">
        <v>0.1</v>
      </c>
      <c r="W313" s="358">
        <v>0.5</v>
      </c>
    </row>
    <row r="314" spans="2:23" x14ac:dyDescent="0.4">
      <c r="B314" s="355" t="s">
        <v>941</v>
      </c>
      <c r="C314" s="356" t="s">
        <v>941</v>
      </c>
      <c r="D314" s="357" t="s">
        <v>252</v>
      </c>
      <c r="E314" s="357">
        <v>17</v>
      </c>
      <c r="F314" s="357">
        <v>0.8</v>
      </c>
      <c r="G314" s="357">
        <v>0.6</v>
      </c>
      <c r="H314" s="357">
        <v>2.1</v>
      </c>
      <c r="I314" s="357">
        <v>110</v>
      </c>
      <c r="J314" s="357">
        <v>39</v>
      </c>
      <c r="K314" s="357">
        <v>6</v>
      </c>
      <c r="L314" s="357">
        <v>2</v>
      </c>
      <c r="M314" s="357">
        <v>8</v>
      </c>
      <c r="N314" s="357">
        <v>0</v>
      </c>
      <c r="O314" s="357">
        <v>2</v>
      </c>
      <c r="P314" s="357">
        <v>0</v>
      </c>
      <c r="Q314" s="357">
        <v>0</v>
      </c>
      <c r="R314" s="357">
        <v>9</v>
      </c>
      <c r="S314" s="357">
        <v>0.16</v>
      </c>
      <c r="T314" s="357">
        <v>0</v>
      </c>
      <c r="U314" s="357">
        <v>7</v>
      </c>
      <c r="V314" s="357">
        <v>0.4</v>
      </c>
      <c r="W314" s="358">
        <v>0.3</v>
      </c>
    </row>
    <row r="315" spans="2:23" x14ac:dyDescent="0.4">
      <c r="B315" s="355" t="s">
        <v>941</v>
      </c>
      <c r="C315" s="356" t="s">
        <v>941</v>
      </c>
      <c r="D315" s="357" t="s">
        <v>253</v>
      </c>
      <c r="E315" s="357">
        <v>6</v>
      </c>
      <c r="F315" s="357">
        <v>0.4</v>
      </c>
      <c r="G315" s="357">
        <v>0</v>
      </c>
      <c r="H315" s="357">
        <v>0.9</v>
      </c>
      <c r="I315" s="357">
        <v>76</v>
      </c>
      <c r="J315" s="357">
        <v>67</v>
      </c>
      <c r="K315" s="357">
        <v>19</v>
      </c>
      <c r="L315" s="357">
        <v>2</v>
      </c>
      <c r="M315" s="357">
        <v>10</v>
      </c>
      <c r="N315" s="357">
        <v>0.3</v>
      </c>
      <c r="O315" s="357">
        <v>57</v>
      </c>
      <c r="P315" s="357">
        <v>0</v>
      </c>
      <c r="Q315" s="357">
        <v>0.1</v>
      </c>
      <c r="R315" s="357">
        <v>23</v>
      </c>
      <c r="S315" s="357">
        <v>0.01</v>
      </c>
      <c r="T315" s="357">
        <v>0.01</v>
      </c>
      <c r="U315" s="357">
        <v>4</v>
      </c>
      <c r="V315" s="357">
        <v>0.3</v>
      </c>
      <c r="W315" s="358">
        <v>0.2</v>
      </c>
    </row>
    <row r="316" spans="2:23" x14ac:dyDescent="0.4">
      <c r="B316" s="355" t="s">
        <v>941</v>
      </c>
      <c r="C316" s="356" t="s">
        <v>942</v>
      </c>
      <c r="D316" s="357"/>
      <c r="E316" s="357">
        <v>322</v>
      </c>
      <c r="F316" s="357">
        <v>9.1</v>
      </c>
      <c r="G316" s="357">
        <v>5.9</v>
      </c>
      <c r="H316" s="357">
        <v>56.2</v>
      </c>
      <c r="I316" s="357">
        <v>386</v>
      </c>
      <c r="J316" s="357">
        <v>158</v>
      </c>
      <c r="K316" s="357">
        <v>31</v>
      </c>
      <c r="L316" s="357">
        <v>14</v>
      </c>
      <c r="M316" s="357">
        <v>65</v>
      </c>
      <c r="N316" s="357">
        <v>0.4</v>
      </c>
      <c r="O316" s="357">
        <v>59</v>
      </c>
      <c r="P316" s="357">
        <v>0</v>
      </c>
      <c r="Q316" s="357">
        <v>0.1</v>
      </c>
      <c r="R316" s="357">
        <v>32</v>
      </c>
      <c r="S316" s="357">
        <v>0.2</v>
      </c>
      <c r="T316" s="357">
        <v>0.02</v>
      </c>
      <c r="U316" s="357">
        <v>12</v>
      </c>
      <c r="V316" s="357">
        <v>1.2</v>
      </c>
      <c r="W316" s="358">
        <v>1</v>
      </c>
    </row>
    <row r="317" spans="2:23" x14ac:dyDescent="0.4">
      <c r="B317" s="355" t="s">
        <v>941</v>
      </c>
      <c r="C317" s="356" t="s">
        <v>858</v>
      </c>
      <c r="D317" s="357" t="s">
        <v>915</v>
      </c>
      <c r="E317" s="357">
        <v>218</v>
      </c>
      <c r="F317" s="357">
        <v>3.3</v>
      </c>
      <c r="G317" s="357">
        <v>0.4</v>
      </c>
      <c r="H317" s="357">
        <v>48.2</v>
      </c>
      <c r="I317" s="357">
        <v>1</v>
      </c>
      <c r="J317" s="357">
        <v>38</v>
      </c>
      <c r="K317" s="357">
        <v>4</v>
      </c>
      <c r="L317" s="357">
        <v>9</v>
      </c>
      <c r="M317" s="357">
        <v>44</v>
      </c>
      <c r="N317" s="357">
        <v>0.1</v>
      </c>
      <c r="O317" s="357">
        <v>0</v>
      </c>
      <c r="P317" s="357">
        <v>0</v>
      </c>
      <c r="Q317" s="357">
        <v>0</v>
      </c>
      <c r="R317" s="357">
        <v>0</v>
      </c>
      <c r="S317" s="357">
        <v>0.03</v>
      </c>
      <c r="T317" s="357">
        <v>0.01</v>
      </c>
      <c r="U317" s="357">
        <v>0</v>
      </c>
      <c r="V317" s="357">
        <v>0.4</v>
      </c>
      <c r="W317" s="358">
        <v>0</v>
      </c>
    </row>
    <row r="318" spans="2:23" x14ac:dyDescent="0.4">
      <c r="B318" s="355" t="s">
        <v>941</v>
      </c>
      <c r="C318" s="356" t="s">
        <v>941</v>
      </c>
      <c r="D318" s="357" t="s">
        <v>254</v>
      </c>
      <c r="E318" s="357">
        <v>129</v>
      </c>
      <c r="F318" s="357">
        <v>2.2999999999999998</v>
      </c>
      <c r="G318" s="357">
        <v>7.7</v>
      </c>
      <c r="H318" s="357">
        <v>12.4</v>
      </c>
      <c r="I318" s="357">
        <v>149</v>
      </c>
      <c r="J318" s="357">
        <v>35</v>
      </c>
      <c r="K318" s="357">
        <v>12</v>
      </c>
      <c r="L318" s="357">
        <v>6</v>
      </c>
      <c r="M318" s="357">
        <v>24</v>
      </c>
      <c r="N318" s="357">
        <v>0.2</v>
      </c>
      <c r="O318" s="357">
        <v>7</v>
      </c>
      <c r="P318" s="357">
        <v>0</v>
      </c>
      <c r="Q318" s="357">
        <v>1.3</v>
      </c>
      <c r="R318" s="357">
        <v>13</v>
      </c>
      <c r="S318" s="357">
        <v>0.03</v>
      </c>
      <c r="T318" s="357">
        <v>0.02</v>
      </c>
      <c r="U318" s="357">
        <v>0</v>
      </c>
      <c r="V318" s="357">
        <v>0.6</v>
      </c>
      <c r="W318" s="358">
        <v>0.4</v>
      </c>
    </row>
    <row r="319" spans="2:23" x14ac:dyDescent="0.4">
      <c r="B319" s="355" t="s">
        <v>941</v>
      </c>
      <c r="C319" s="356" t="s">
        <v>941</v>
      </c>
      <c r="D319" s="357" t="s">
        <v>256</v>
      </c>
      <c r="E319" s="357">
        <v>31</v>
      </c>
      <c r="F319" s="357">
        <v>2.2000000000000002</v>
      </c>
      <c r="G319" s="357">
        <v>1.3</v>
      </c>
      <c r="H319" s="357">
        <v>2.4</v>
      </c>
      <c r="I319" s="357">
        <v>77</v>
      </c>
      <c r="J319" s="357">
        <v>61</v>
      </c>
      <c r="K319" s="357">
        <v>14</v>
      </c>
      <c r="L319" s="357">
        <v>9</v>
      </c>
      <c r="M319" s="357">
        <v>29</v>
      </c>
      <c r="N319" s="357">
        <v>0.2</v>
      </c>
      <c r="O319" s="357">
        <v>109</v>
      </c>
      <c r="P319" s="357">
        <v>0</v>
      </c>
      <c r="Q319" s="357">
        <v>0.2</v>
      </c>
      <c r="R319" s="357">
        <v>2</v>
      </c>
      <c r="S319" s="357">
        <v>0</v>
      </c>
      <c r="T319" s="357">
        <v>0.01</v>
      </c>
      <c r="U319" s="357">
        <v>0</v>
      </c>
      <c r="V319" s="357">
        <v>1</v>
      </c>
      <c r="W319" s="358">
        <v>0.2</v>
      </c>
    </row>
    <row r="320" spans="2:23" x14ac:dyDescent="0.4">
      <c r="B320" s="355" t="s">
        <v>941</v>
      </c>
      <c r="C320" s="356" t="s">
        <v>941</v>
      </c>
      <c r="D320" s="357" t="s">
        <v>258</v>
      </c>
      <c r="E320" s="357">
        <v>7</v>
      </c>
      <c r="F320" s="357">
        <v>0.1</v>
      </c>
      <c r="G320" s="357">
        <v>0</v>
      </c>
      <c r="H320" s="357">
        <v>1.7</v>
      </c>
      <c r="I320" s="357">
        <v>236</v>
      </c>
      <c r="J320" s="357">
        <v>15</v>
      </c>
      <c r="K320" s="357">
        <v>3</v>
      </c>
      <c r="L320" s="357">
        <v>2</v>
      </c>
      <c r="M320" s="357">
        <v>5</v>
      </c>
      <c r="N320" s="357">
        <v>0</v>
      </c>
      <c r="O320" s="357">
        <v>0</v>
      </c>
      <c r="P320" s="357">
        <v>0</v>
      </c>
      <c r="Q320" s="357">
        <v>0</v>
      </c>
      <c r="R320" s="357">
        <v>0</v>
      </c>
      <c r="S320" s="357">
        <v>0.02</v>
      </c>
      <c r="T320" s="357">
        <v>0</v>
      </c>
      <c r="U320" s="357">
        <v>6</v>
      </c>
      <c r="V320" s="357">
        <v>0</v>
      </c>
      <c r="W320" s="358">
        <v>0.6</v>
      </c>
    </row>
    <row r="321" spans="2:23" x14ac:dyDescent="0.4">
      <c r="B321" s="355" t="s">
        <v>941</v>
      </c>
      <c r="C321" s="356" t="s">
        <v>942</v>
      </c>
      <c r="D321" s="357"/>
      <c r="E321" s="357">
        <v>385</v>
      </c>
      <c r="F321" s="357">
        <v>7.9</v>
      </c>
      <c r="G321" s="357">
        <v>9.4</v>
      </c>
      <c r="H321" s="357">
        <v>64.7</v>
      </c>
      <c r="I321" s="357">
        <v>463</v>
      </c>
      <c r="J321" s="357">
        <v>149</v>
      </c>
      <c r="K321" s="357">
        <v>33</v>
      </c>
      <c r="L321" s="357">
        <v>26</v>
      </c>
      <c r="M321" s="357">
        <v>102</v>
      </c>
      <c r="N321" s="357">
        <v>0.5</v>
      </c>
      <c r="O321" s="357">
        <v>116</v>
      </c>
      <c r="P321" s="357">
        <v>0</v>
      </c>
      <c r="Q321" s="357">
        <v>1.5</v>
      </c>
      <c r="R321" s="357">
        <v>15</v>
      </c>
      <c r="S321" s="357">
        <v>0.08</v>
      </c>
      <c r="T321" s="357">
        <v>0.04</v>
      </c>
      <c r="U321" s="357">
        <v>6</v>
      </c>
      <c r="V321" s="357">
        <v>2</v>
      </c>
      <c r="W321" s="358">
        <v>1.2</v>
      </c>
    </row>
    <row r="322" spans="2:23" x14ac:dyDescent="0.4">
      <c r="B322" s="355" t="s">
        <v>944</v>
      </c>
      <c r="C322" s="356"/>
      <c r="D322" s="357"/>
      <c r="E322" s="357">
        <v>707</v>
      </c>
      <c r="F322" s="357">
        <v>17</v>
      </c>
      <c r="G322" s="357">
        <v>15.3</v>
      </c>
      <c r="H322" s="357">
        <v>120.9</v>
      </c>
      <c r="I322" s="357">
        <v>849</v>
      </c>
      <c r="J322" s="357">
        <v>307</v>
      </c>
      <c r="K322" s="357">
        <v>64</v>
      </c>
      <c r="L322" s="357">
        <v>40</v>
      </c>
      <c r="M322" s="357">
        <v>167</v>
      </c>
      <c r="N322" s="357">
        <v>0.9</v>
      </c>
      <c r="O322" s="357">
        <v>175</v>
      </c>
      <c r="P322" s="357">
        <v>0</v>
      </c>
      <c r="Q322" s="357">
        <v>1.6</v>
      </c>
      <c r="R322" s="357">
        <v>47</v>
      </c>
      <c r="S322" s="357">
        <v>0.28000000000000003</v>
      </c>
      <c r="T322" s="357">
        <v>0.06</v>
      </c>
      <c r="U322" s="357">
        <v>18</v>
      </c>
      <c r="V322" s="357">
        <v>3.2</v>
      </c>
      <c r="W322" s="358">
        <v>2.2000000000000002</v>
      </c>
    </row>
    <row r="323" spans="2:23" x14ac:dyDescent="0.4">
      <c r="B323" s="359">
        <v>45321</v>
      </c>
      <c r="C323" s="356" t="s">
        <v>848</v>
      </c>
      <c r="D323" s="357" t="s">
        <v>915</v>
      </c>
      <c r="E323" s="357">
        <v>218</v>
      </c>
      <c r="F323" s="357">
        <v>3.3</v>
      </c>
      <c r="G323" s="357">
        <v>0.4</v>
      </c>
      <c r="H323" s="357">
        <v>48.2</v>
      </c>
      <c r="I323" s="357">
        <v>1</v>
      </c>
      <c r="J323" s="357">
        <v>38</v>
      </c>
      <c r="K323" s="357">
        <v>4</v>
      </c>
      <c r="L323" s="357">
        <v>9</v>
      </c>
      <c r="M323" s="357">
        <v>44</v>
      </c>
      <c r="N323" s="357">
        <v>0.1</v>
      </c>
      <c r="O323" s="357">
        <v>0</v>
      </c>
      <c r="P323" s="357">
        <v>0</v>
      </c>
      <c r="Q323" s="357">
        <v>0</v>
      </c>
      <c r="R323" s="357">
        <v>0</v>
      </c>
      <c r="S323" s="357">
        <v>0.03</v>
      </c>
      <c r="T323" s="357">
        <v>0.01</v>
      </c>
      <c r="U323" s="357">
        <v>0</v>
      </c>
      <c r="V323" s="357">
        <v>0.4</v>
      </c>
      <c r="W323" s="358">
        <v>0</v>
      </c>
    </row>
    <row r="324" spans="2:23" x14ac:dyDescent="0.4">
      <c r="B324" s="355" t="s">
        <v>941</v>
      </c>
      <c r="C324" s="356" t="s">
        <v>941</v>
      </c>
      <c r="D324" s="357" t="s">
        <v>965</v>
      </c>
      <c r="E324" s="357">
        <v>149</v>
      </c>
      <c r="F324" s="357">
        <v>7.5</v>
      </c>
      <c r="G324" s="357">
        <v>10.9</v>
      </c>
      <c r="H324" s="357">
        <v>3.6</v>
      </c>
      <c r="I324" s="357">
        <v>352</v>
      </c>
      <c r="J324" s="357">
        <v>127</v>
      </c>
      <c r="K324" s="357">
        <v>3</v>
      </c>
      <c r="L324" s="357">
        <v>11</v>
      </c>
      <c r="M324" s="357">
        <v>83</v>
      </c>
      <c r="N324" s="357">
        <v>0.4</v>
      </c>
      <c r="O324" s="357">
        <v>17</v>
      </c>
      <c r="P324" s="357">
        <v>4</v>
      </c>
      <c r="Q324" s="357">
        <v>0.3</v>
      </c>
      <c r="R324" s="357">
        <v>0</v>
      </c>
      <c r="S324" s="357">
        <v>0.06</v>
      </c>
      <c r="T324" s="357">
        <v>0.14000000000000001</v>
      </c>
      <c r="U324" s="357">
        <v>0</v>
      </c>
      <c r="V324" s="357">
        <v>0.2</v>
      </c>
      <c r="W324" s="358">
        <v>0.9</v>
      </c>
    </row>
    <row r="325" spans="2:23" x14ac:dyDescent="0.4">
      <c r="B325" s="355" t="s">
        <v>941</v>
      </c>
      <c r="C325" s="356" t="s">
        <v>941</v>
      </c>
      <c r="D325" s="357" t="s">
        <v>262</v>
      </c>
      <c r="E325" s="357">
        <v>26</v>
      </c>
      <c r="F325" s="357">
        <v>1.5</v>
      </c>
      <c r="G325" s="357">
        <v>1</v>
      </c>
      <c r="H325" s="357">
        <v>2.8</v>
      </c>
      <c r="I325" s="357">
        <v>111</v>
      </c>
      <c r="J325" s="357">
        <v>53</v>
      </c>
      <c r="K325" s="357">
        <v>5</v>
      </c>
      <c r="L325" s="357">
        <v>11</v>
      </c>
      <c r="M325" s="357">
        <v>16</v>
      </c>
      <c r="N325" s="357">
        <v>0.1</v>
      </c>
      <c r="O325" s="357">
        <v>37</v>
      </c>
      <c r="P325" s="357">
        <v>0</v>
      </c>
      <c r="Q325" s="357">
        <v>0</v>
      </c>
      <c r="R325" s="357">
        <v>1</v>
      </c>
      <c r="S325" s="357">
        <v>0.01</v>
      </c>
      <c r="T325" s="357">
        <v>0.01</v>
      </c>
      <c r="U325" s="357">
        <v>0</v>
      </c>
      <c r="V325" s="357">
        <v>0.3</v>
      </c>
      <c r="W325" s="358">
        <v>0.3</v>
      </c>
    </row>
    <row r="326" spans="2:23" x14ac:dyDescent="0.4">
      <c r="B326" s="355" t="s">
        <v>941</v>
      </c>
      <c r="C326" s="356" t="s">
        <v>941</v>
      </c>
      <c r="D326" s="357" t="s">
        <v>263</v>
      </c>
      <c r="E326" s="357">
        <v>21</v>
      </c>
      <c r="F326" s="357">
        <v>0.7</v>
      </c>
      <c r="G326" s="357">
        <v>0.3</v>
      </c>
      <c r="H326" s="357">
        <v>3.7</v>
      </c>
      <c r="I326" s="357">
        <v>292</v>
      </c>
      <c r="J326" s="357">
        <v>0</v>
      </c>
      <c r="K326" s="357">
        <v>0</v>
      </c>
      <c r="L326" s="357">
        <v>0</v>
      </c>
      <c r="M326" s="357">
        <v>0</v>
      </c>
      <c r="N326" s="357">
        <v>0</v>
      </c>
      <c r="O326" s="357">
        <v>0</v>
      </c>
      <c r="P326" s="357">
        <v>0</v>
      </c>
      <c r="Q326" s="357">
        <v>0</v>
      </c>
      <c r="R326" s="357">
        <v>0</v>
      </c>
      <c r="S326" s="357">
        <v>0</v>
      </c>
      <c r="T326" s="357">
        <v>0</v>
      </c>
      <c r="U326" s="357">
        <v>0</v>
      </c>
      <c r="V326" s="357">
        <v>1</v>
      </c>
      <c r="W326" s="358">
        <v>0.7</v>
      </c>
    </row>
    <row r="327" spans="2:23" x14ac:dyDescent="0.4">
      <c r="B327" s="355" t="s">
        <v>941</v>
      </c>
      <c r="C327" s="356" t="s">
        <v>942</v>
      </c>
      <c r="D327" s="357"/>
      <c r="E327" s="357">
        <v>414</v>
      </c>
      <c r="F327" s="357">
        <v>13</v>
      </c>
      <c r="G327" s="357">
        <v>12.6</v>
      </c>
      <c r="H327" s="357">
        <v>58.3</v>
      </c>
      <c r="I327" s="357">
        <v>756</v>
      </c>
      <c r="J327" s="357">
        <v>218</v>
      </c>
      <c r="K327" s="357">
        <v>12</v>
      </c>
      <c r="L327" s="357">
        <v>31</v>
      </c>
      <c r="M327" s="357">
        <v>143</v>
      </c>
      <c r="N327" s="357">
        <v>0.6</v>
      </c>
      <c r="O327" s="357">
        <v>54</v>
      </c>
      <c r="P327" s="357">
        <v>4</v>
      </c>
      <c r="Q327" s="357">
        <v>0.3</v>
      </c>
      <c r="R327" s="357">
        <v>1</v>
      </c>
      <c r="S327" s="357">
        <v>0.1</v>
      </c>
      <c r="T327" s="357">
        <v>0.16</v>
      </c>
      <c r="U327" s="357">
        <v>0</v>
      </c>
      <c r="V327" s="357">
        <v>1.9</v>
      </c>
      <c r="W327" s="358">
        <v>1.9</v>
      </c>
    </row>
    <row r="328" spans="2:23" x14ac:dyDescent="0.4">
      <c r="B328" s="355" t="s">
        <v>941</v>
      </c>
      <c r="C328" s="356" t="s">
        <v>858</v>
      </c>
      <c r="D328" s="357" t="s">
        <v>915</v>
      </c>
      <c r="E328" s="357">
        <v>218</v>
      </c>
      <c r="F328" s="357">
        <v>3.3</v>
      </c>
      <c r="G328" s="357">
        <v>0.4</v>
      </c>
      <c r="H328" s="357">
        <v>48.2</v>
      </c>
      <c r="I328" s="357">
        <v>1</v>
      </c>
      <c r="J328" s="357">
        <v>38</v>
      </c>
      <c r="K328" s="357">
        <v>4</v>
      </c>
      <c r="L328" s="357">
        <v>9</v>
      </c>
      <c r="M328" s="357">
        <v>44</v>
      </c>
      <c r="N328" s="357">
        <v>0.1</v>
      </c>
      <c r="O328" s="357">
        <v>0</v>
      </c>
      <c r="P328" s="357">
        <v>0</v>
      </c>
      <c r="Q328" s="357">
        <v>0</v>
      </c>
      <c r="R328" s="357">
        <v>0</v>
      </c>
      <c r="S328" s="357">
        <v>0.03</v>
      </c>
      <c r="T328" s="357">
        <v>0.01</v>
      </c>
      <c r="U328" s="357">
        <v>0</v>
      </c>
      <c r="V328" s="357">
        <v>0.4</v>
      </c>
      <c r="W328" s="358">
        <v>0</v>
      </c>
    </row>
    <row r="329" spans="2:23" x14ac:dyDescent="0.4">
      <c r="B329" s="355" t="s">
        <v>941</v>
      </c>
      <c r="C329" s="356" t="s">
        <v>941</v>
      </c>
      <c r="D329" s="357" t="s">
        <v>264</v>
      </c>
      <c r="E329" s="357">
        <v>62</v>
      </c>
      <c r="F329" s="357">
        <v>4.4000000000000004</v>
      </c>
      <c r="G329" s="357">
        <v>3.1</v>
      </c>
      <c r="H329" s="357">
        <v>3.9</v>
      </c>
      <c r="I329" s="357">
        <v>158</v>
      </c>
      <c r="J329" s="357">
        <v>94</v>
      </c>
      <c r="K329" s="357">
        <v>9</v>
      </c>
      <c r="L329" s="357">
        <v>8</v>
      </c>
      <c r="M329" s="357">
        <v>51</v>
      </c>
      <c r="N329" s="357">
        <v>0.2</v>
      </c>
      <c r="O329" s="357">
        <v>13</v>
      </c>
      <c r="P329" s="357">
        <v>0.1</v>
      </c>
      <c r="Q329" s="357">
        <v>0.2</v>
      </c>
      <c r="R329" s="357">
        <v>1</v>
      </c>
      <c r="S329" s="357">
        <v>0.13</v>
      </c>
      <c r="T329" s="357">
        <v>7.0000000000000007E-2</v>
      </c>
      <c r="U329" s="357">
        <v>2</v>
      </c>
      <c r="V329" s="357">
        <v>0.4</v>
      </c>
      <c r="W329" s="358">
        <v>0.4</v>
      </c>
    </row>
    <row r="330" spans="2:23" x14ac:dyDescent="0.4">
      <c r="B330" s="355" t="s">
        <v>941</v>
      </c>
      <c r="C330" s="356" t="s">
        <v>941</v>
      </c>
      <c r="D330" s="357" t="s">
        <v>265</v>
      </c>
      <c r="E330" s="357">
        <v>30</v>
      </c>
      <c r="F330" s="357">
        <v>0.6</v>
      </c>
      <c r="G330" s="357">
        <v>0.8</v>
      </c>
      <c r="H330" s="357">
        <v>5</v>
      </c>
      <c r="I330" s="357">
        <v>184</v>
      </c>
      <c r="J330" s="357">
        <v>17</v>
      </c>
      <c r="K330" s="357">
        <v>7</v>
      </c>
      <c r="L330" s="357">
        <v>4</v>
      </c>
      <c r="M330" s="357">
        <v>8</v>
      </c>
      <c r="N330" s="357">
        <v>0.2</v>
      </c>
      <c r="O330" s="357">
        <v>5</v>
      </c>
      <c r="P330" s="357">
        <v>0.2</v>
      </c>
      <c r="Q330" s="357">
        <v>0.1</v>
      </c>
      <c r="R330" s="357">
        <v>0</v>
      </c>
      <c r="S330" s="357">
        <v>0.01</v>
      </c>
      <c r="T330" s="357">
        <v>0.01</v>
      </c>
      <c r="U330" s="357">
        <v>1</v>
      </c>
      <c r="V330" s="357">
        <v>0.3</v>
      </c>
      <c r="W330" s="358">
        <v>0.5</v>
      </c>
    </row>
    <row r="331" spans="2:23" x14ac:dyDescent="0.4">
      <c r="B331" s="355" t="s">
        <v>941</v>
      </c>
      <c r="C331" s="356" t="s">
        <v>941</v>
      </c>
      <c r="D331" s="357" t="s">
        <v>266</v>
      </c>
      <c r="E331" s="357">
        <v>8</v>
      </c>
      <c r="F331" s="357">
        <v>0.3</v>
      </c>
      <c r="G331" s="357">
        <v>0.4</v>
      </c>
      <c r="H331" s="357">
        <v>0.7</v>
      </c>
      <c r="I331" s="357">
        <v>33</v>
      </c>
      <c r="J331" s="357">
        <v>28</v>
      </c>
      <c r="K331" s="357">
        <v>14</v>
      </c>
      <c r="L331" s="357">
        <v>6</v>
      </c>
      <c r="M331" s="357">
        <v>7</v>
      </c>
      <c r="N331" s="357">
        <v>0.2</v>
      </c>
      <c r="O331" s="357">
        <v>41</v>
      </c>
      <c r="P331" s="357">
        <v>0</v>
      </c>
      <c r="Q331" s="357">
        <v>0.1</v>
      </c>
      <c r="R331" s="357">
        <v>7</v>
      </c>
      <c r="S331" s="357">
        <v>0</v>
      </c>
      <c r="T331" s="357">
        <v>0.01</v>
      </c>
      <c r="U331" s="357">
        <v>5</v>
      </c>
      <c r="V331" s="357">
        <v>0.2</v>
      </c>
      <c r="W331" s="358">
        <v>0.1</v>
      </c>
    </row>
    <row r="332" spans="2:23" x14ac:dyDescent="0.4">
      <c r="B332" s="355" t="s">
        <v>941</v>
      </c>
      <c r="C332" s="356" t="s">
        <v>942</v>
      </c>
      <c r="D332" s="357"/>
      <c r="E332" s="357">
        <v>318</v>
      </c>
      <c r="F332" s="357">
        <v>8.6</v>
      </c>
      <c r="G332" s="357">
        <v>4.7</v>
      </c>
      <c r="H332" s="357">
        <v>57.8</v>
      </c>
      <c r="I332" s="357">
        <v>376</v>
      </c>
      <c r="J332" s="357">
        <v>177</v>
      </c>
      <c r="K332" s="357">
        <v>34</v>
      </c>
      <c r="L332" s="357">
        <v>27</v>
      </c>
      <c r="M332" s="357">
        <v>110</v>
      </c>
      <c r="N332" s="357">
        <v>0.7</v>
      </c>
      <c r="O332" s="357">
        <v>59</v>
      </c>
      <c r="P332" s="357">
        <v>0.3</v>
      </c>
      <c r="Q332" s="357">
        <v>0.4</v>
      </c>
      <c r="R332" s="357">
        <v>8</v>
      </c>
      <c r="S332" s="357">
        <v>0.17</v>
      </c>
      <c r="T332" s="357">
        <v>0.1</v>
      </c>
      <c r="U332" s="357">
        <v>8</v>
      </c>
      <c r="V332" s="357">
        <v>1.3</v>
      </c>
      <c r="W332" s="358">
        <v>1</v>
      </c>
    </row>
    <row r="333" spans="2:23" x14ac:dyDescent="0.4">
      <c r="B333" s="355" t="s">
        <v>944</v>
      </c>
      <c r="C333" s="356"/>
      <c r="D333" s="357"/>
      <c r="E333" s="357">
        <v>732</v>
      </c>
      <c r="F333" s="357">
        <v>21.6</v>
      </c>
      <c r="G333" s="357">
        <v>17.3</v>
      </c>
      <c r="H333" s="357">
        <v>116.1</v>
      </c>
      <c r="I333" s="357">
        <v>1132</v>
      </c>
      <c r="J333" s="357">
        <v>395</v>
      </c>
      <c r="K333" s="357">
        <v>46</v>
      </c>
      <c r="L333" s="357">
        <v>58</v>
      </c>
      <c r="M333" s="357">
        <v>253</v>
      </c>
      <c r="N333" s="357">
        <v>1.3</v>
      </c>
      <c r="O333" s="357">
        <v>113</v>
      </c>
      <c r="P333" s="357">
        <v>4.3</v>
      </c>
      <c r="Q333" s="357">
        <v>0.7</v>
      </c>
      <c r="R333" s="357">
        <v>9</v>
      </c>
      <c r="S333" s="357">
        <v>0.27</v>
      </c>
      <c r="T333" s="357">
        <v>0.26</v>
      </c>
      <c r="U333" s="357">
        <v>8</v>
      </c>
      <c r="V333" s="357">
        <v>3.2</v>
      </c>
      <c r="W333" s="358">
        <v>2.9</v>
      </c>
    </row>
    <row r="334" spans="2:23" x14ac:dyDescent="0.4">
      <c r="B334" s="359">
        <v>45322</v>
      </c>
      <c r="C334" s="356" t="s">
        <v>848</v>
      </c>
      <c r="D334" s="357" t="s">
        <v>915</v>
      </c>
      <c r="E334" s="357">
        <v>218</v>
      </c>
      <c r="F334" s="357">
        <v>3.3</v>
      </c>
      <c r="G334" s="357">
        <v>0.4</v>
      </c>
      <c r="H334" s="357">
        <v>48.2</v>
      </c>
      <c r="I334" s="357">
        <v>1</v>
      </c>
      <c r="J334" s="357">
        <v>38</v>
      </c>
      <c r="K334" s="357">
        <v>4</v>
      </c>
      <c r="L334" s="357">
        <v>9</v>
      </c>
      <c r="M334" s="357">
        <v>44</v>
      </c>
      <c r="N334" s="357">
        <v>0.1</v>
      </c>
      <c r="O334" s="357">
        <v>0</v>
      </c>
      <c r="P334" s="357">
        <v>0</v>
      </c>
      <c r="Q334" s="357">
        <v>0</v>
      </c>
      <c r="R334" s="357">
        <v>0</v>
      </c>
      <c r="S334" s="357">
        <v>0.03</v>
      </c>
      <c r="T334" s="357">
        <v>0.01</v>
      </c>
      <c r="U334" s="357">
        <v>0</v>
      </c>
      <c r="V334" s="357">
        <v>0.4</v>
      </c>
      <c r="W334" s="358">
        <v>0</v>
      </c>
    </row>
    <row r="335" spans="2:23" x14ac:dyDescent="0.4">
      <c r="B335" s="355" t="s">
        <v>941</v>
      </c>
      <c r="C335" s="356" t="s">
        <v>941</v>
      </c>
      <c r="D335" s="357" t="s">
        <v>267</v>
      </c>
      <c r="E335" s="357">
        <v>57</v>
      </c>
      <c r="F335" s="357">
        <v>3.5</v>
      </c>
      <c r="G335" s="357">
        <v>2.9</v>
      </c>
      <c r="H335" s="357">
        <v>4.2</v>
      </c>
      <c r="I335" s="357">
        <v>259</v>
      </c>
      <c r="J335" s="357">
        <v>85</v>
      </c>
      <c r="K335" s="357">
        <v>5</v>
      </c>
      <c r="L335" s="357">
        <v>6</v>
      </c>
      <c r="M335" s="357">
        <v>38</v>
      </c>
      <c r="N335" s="357">
        <v>0.1</v>
      </c>
      <c r="O335" s="357">
        <v>1</v>
      </c>
      <c r="P335" s="357">
        <v>0.4</v>
      </c>
      <c r="Q335" s="357">
        <v>0.1</v>
      </c>
      <c r="R335" s="357">
        <v>0</v>
      </c>
      <c r="S335" s="357">
        <v>0.12</v>
      </c>
      <c r="T335" s="357">
        <v>0.05</v>
      </c>
      <c r="U335" s="357">
        <v>1</v>
      </c>
      <c r="V335" s="357">
        <v>0.3</v>
      </c>
      <c r="W335" s="358">
        <v>0.7</v>
      </c>
    </row>
    <row r="336" spans="2:23" x14ac:dyDescent="0.4">
      <c r="B336" s="355" t="s">
        <v>941</v>
      </c>
      <c r="C336" s="356" t="s">
        <v>941</v>
      </c>
      <c r="D336" s="357" t="s">
        <v>269</v>
      </c>
      <c r="E336" s="357">
        <v>19</v>
      </c>
      <c r="F336" s="357">
        <v>1</v>
      </c>
      <c r="G336" s="357">
        <v>0.3</v>
      </c>
      <c r="H336" s="357">
        <v>3.4</v>
      </c>
      <c r="I336" s="357">
        <v>69</v>
      </c>
      <c r="J336" s="357">
        <v>58</v>
      </c>
      <c r="K336" s="357">
        <v>2</v>
      </c>
      <c r="L336" s="357">
        <v>2</v>
      </c>
      <c r="M336" s="357">
        <v>6</v>
      </c>
      <c r="N336" s="357">
        <v>0</v>
      </c>
      <c r="O336" s="357">
        <v>53</v>
      </c>
      <c r="P336" s="357">
        <v>0</v>
      </c>
      <c r="Q336" s="357">
        <v>0</v>
      </c>
      <c r="R336" s="357">
        <v>0</v>
      </c>
      <c r="S336" s="357">
        <v>0.01</v>
      </c>
      <c r="T336" s="357">
        <v>0</v>
      </c>
      <c r="U336" s="357">
        <v>2</v>
      </c>
      <c r="V336" s="357">
        <v>0.4</v>
      </c>
      <c r="W336" s="358">
        <v>0.2</v>
      </c>
    </row>
    <row r="337" spans="2:23" x14ac:dyDescent="0.4">
      <c r="B337" s="355" t="s">
        <v>941</v>
      </c>
      <c r="C337" s="356" t="s">
        <v>941</v>
      </c>
      <c r="D337" s="357" t="s">
        <v>270</v>
      </c>
      <c r="E337" s="357">
        <v>8</v>
      </c>
      <c r="F337" s="357">
        <v>0.6</v>
      </c>
      <c r="G337" s="357">
        <v>0.2</v>
      </c>
      <c r="H337" s="357">
        <v>0.9</v>
      </c>
      <c r="I337" s="357">
        <v>66</v>
      </c>
      <c r="J337" s="357">
        <v>19</v>
      </c>
      <c r="K337" s="357">
        <v>17</v>
      </c>
      <c r="L337" s="357">
        <v>5</v>
      </c>
      <c r="M337" s="357">
        <v>6</v>
      </c>
      <c r="N337" s="357">
        <v>0.1</v>
      </c>
      <c r="O337" s="357">
        <v>107</v>
      </c>
      <c r="P337" s="357">
        <v>0</v>
      </c>
      <c r="Q337" s="357">
        <v>0.4</v>
      </c>
      <c r="R337" s="357">
        <v>44</v>
      </c>
      <c r="S337" s="357">
        <v>0</v>
      </c>
      <c r="T337" s="357">
        <v>0.01</v>
      </c>
      <c r="U337" s="357">
        <v>0</v>
      </c>
      <c r="V337" s="357">
        <v>0.5</v>
      </c>
      <c r="W337" s="358">
        <v>0.1</v>
      </c>
    </row>
    <row r="338" spans="2:23" x14ac:dyDescent="0.4">
      <c r="B338" s="355" t="s">
        <v>941</v>
      </c>
      <c r="C338" s="356" t="s">
        <v>942</v>
      </c>
      <c r="D338" s="357"/>
      <c r="E338" s="357">
        <v>302</v>
      </c>
      <c r="F338" s="357">
        <v>8.4</v>
      </c>
      <c r="G338" s="357">
        <v>3.8</v>
      </c>
      <c r="H338" s="357">
        <v>56.7</v>
      </c>
      <c r="I338" s="357">
        <v>395</v>
      </c>
      <c r="J338" s="357">
        <v>200</v>
      </c>
      <c r="K338" s="357">
        <v>28</v>
      </c>
      <c r="L338" s="357">
        <v>22</v>
      </c>
      <c r="M338" s="357">
        <v>94</v>
      </c>
      <c r="N338" s="357">
        <v>0.3</v>
      </c>
      <c r="O338" s="357">
        <v>161</v>
      </c>
      <c r="P338" s="357">
        <v>0.4</v>
      </c>
      <c r="Q338" s="357">
        <v>0.5</v>
      </c>
      <c r="R338" s="357">
        <v>44</v>
      </c>
      <c r="S338" s="357">
        <v>0.16</v>
      </c>
      <c r="T338" s="357">
        <v>7.0000000000000007E-2</v>
      </c>
      <c r="U338" s="357">
        <v>3</v>
      </c>
      <c r="V338" s="357">
        <v>1.6</v>
      </c>
      <c r="W338" s="358">
        <v>1</v>
      </c>
    </row>
    <row r="339" spans="2:23" x14ac:dyDescent="0.4">
      <c r="B339" s="355" t="s">
        <v>941</v>
      </c>
      <c r="C339" s="356" t="s">
        <v>858</v>
      </c>
      <c r="D339" s="357" t="s">
        <v>915</v>
      </c>
      <c r="E339" s="357">
        <v>218</v>
      </c>
      <c r="F339" s="357">
        <v>3.3</v>
      </c>
      <c r="G339" s="357">
        <v>0.4</v>
      </c>
      <c r="H339" s="357">
        <v>48.2</v>
      </c>
      <c r="I339" s="357">
        <v>1</v>
      </c>
      <c r="J339" s="357">
        <v>38</v>
      </c>
      <c r="K339" s="357">
        <v>4</v>
      </c>
      <c r="L339" s="357">
        <v>9</v>
      </c>
      <c r="M339" s="357">
        <v>44</v>
      </c>
      <c r="N339" s="357">
        <v>0.1</v>
      </c>
      <c r="O339" s="357">
        <v>0</v>
      </c>
      <c r="P339" s="357">
        <v>0</v>
      </c>
      <c r="Q339" s="357">
        <v>0</v>
      </c>
      <c r="R339" s="357">
        <v>0</v>
      </c>
      <c r="S339" s="357">
        <v>0.03</v>
      </c>
      <c r="T339" s="357">
        <v>0.01</v>
      </c>
      <c r="U339" s="357">
        <v>0</v>
      </c>
      <c r="V339" s="357">
        <v>0.4</v>
      </c>
      <c r="W339" s="358">
        <v>0</v>
      </c>
    </row>
    <row r="340" spans="2:23" x14ac:dyDescent="0.4">
      <c r="B340" s="355" t="s">
        <v>941</v>
      </c>
      <c r="C340" s="356" t="s">
        <v>941</v>
      </c>
      <c r="D340" s="357" t="s">
        <v>271</v>
      </c>
      <c r="E340" s="357">
        <v>66</v>
      </c>
      <c r="F340" s="357">
        <v>8.1</v>
      </c>
      <c r="G340" s="357">
        <v>1.8</v>
      </c>
      <c r="H340" s="357">
        <v>3.4</v>
      </c>
      <c r="I340" s="357">
        <v>270</v>
      </c>
      <c r="J340" s="357">
        <v>160</v>
      </c>
      <c r="K340" s="357">
        <v>28</v>
      </c>
      <c r="L340" s="357">
        <v>15</v>
      </c>
      <c r="M340" s="357">
        <v>95</v>
      </c>
      <c r="N340" s="357">
        <v>0.2</v>
      </c>
      <c r="O340" s="357">
        <v>6</v>
      </c>
      <c r="P340" s="357">
        <v>3.6</v>
      </c>
      <c r="Q340" s="357">
        <v>0.2</v>
      </c>
      <c r="R340" s="357">
        <v>1</v>
      </c>
      <c r="S340" s="357">
        <v>0.05</v>
      </c>
      <c r="T340" s="357">
        <v>0.05</v>
      </c>
      <c r="U340" s="357">
        <v>4</v>
      </c>
      <c r="V340" s="357">
        <v>0.2</v>
      </c>
      <c r="W340" s="358">
        <v>0.7</v>
      </c>
    </row>
    <row r="341" spans="2:23" x14ac:dyDescent="0.4">
      <c r="B341" s="355" t="s">
        <v>941</v>
      </c>
      <c r="C341" s="356" t="s">
        <v>941</v>
      </c>
      <c r="D341" s="357" t="s">
        <v>273</v>
      </c>
      <c r="E341" s="357">
        <v>24</v>
      </c>
      <c r="F341" s="357">
        <v>1.6</v>
      </c>
      <c r="G341" s="357">
        <v>1.1000000000000001</v>
      </c>
      <c r="H341" s="357">
        <v>1.7</v>
      </c>
      <c r="I341" s="357">
        <v>82</v>
      </c>
      <c r="J341" s="357">
        <v>56</v>
      </c>
      <c r="K341" s="357">
        <v>9</v>
      </c>
      <c r="L341" s="357">
        <v>6</v>
      </c>
      <c r="M341" s="357">
        <v>15</v>
      </c>
      <c r="N341" s="357">
        <v>0.2</v>
      </c>
      <c r="O341" s="357">
        <v>28</v>
      </c>
      <c r="P341" s="357">
        <v>0</v>
      </c>
      <c r="Q341" s="357">
        <v>0.1</v>
      </c>
      <c r="R341" s="357">
        <v>4</v>
      </c>
      <c r="S341" s="357">
        <v>0.01</v>
      </c>
      <c r="T341" s="357">
        <v>0.01</v>
      </c>
      <c r="U341" s="357">
        <v>0</v>
      </c>
      <c r="V341" s="357">
        <v>0.1</v>
      </c>
      <c r="W341" s="358">
        <v>0.2</v>
      </c>
    </row>
    <row r="342" spans="2:23" x14ac:dyDescent="0.4">
      <c r="B342" s="355" t="s">
        <v>941</v>
      </c>
      <c r="C342" s="356" t="s">
        <v>941</v>
      </c>
      <c r="D342" s="357" t="s">
        <v>274</v>
      </c>
      <c r="E342" s="357">
        <v>15</v>
      </c>
      <c r="F342" s="357">
        <v>0.1</v>
      </c>
      <c r="G342" s="357">
        <v>0.5</v>
      </c>
      <c r="H342" s="357">
        <v>2.6</v>
      </c>
      <c r="I342" s="357">
        <v>12</v>
      </c>
      <c r="J342" s="357">
        <v>40</v>
      </c>
      <c r="K342" s="357">
        <v>3</v>
      </c>
      <c r="L342" s="357">
        <v>2</v>
      </c>
      <c r="M342" s="357">
        <v>5</v>
      </c>
      <c r="N342" s="357">
        <v>0</v>
      </c>
      <c r="O342" s="357">
        <v>0</v>
      </c>
      <c r="P342" s="357">
        <v>0</v>
      </c>
      <c r="Q342" s="357">
        <v>0.1</v>
      </c>
      <c r="R342" s="357">
        <v>0</v>
      </c>
      <c r="S342" s="357">
        <v>0.01</v>
      </c>
      <c r="T342" s="357">
        <v>0</v>
      </c>
      <c r="U342" s="357">
        <v>2</v>
      </c>
      <c r="V342" s="357">
        <v>0.2</v>
      </c>
      <c r="W342" s="358">
        <v>0</v>
      </c>
    </row>
    <row r="343" spans="2:23" x14ac:dyDescent="0.4">
      <c r="B343" s="355" t="s">
        <v>941</v>
      </c>
      <c r="C343" s="356" t="s">
        <v>942</v>
      </c>
      <c r="D343" s="357"/>
      <c r="E343" s="357">
        <v>323</v>
      </c>
      <c r="F343" s="357">
        <v>13.1</v>
      </c>
      <c r="G343" s="357">
        <v>3.8</v>
      </c>
      <c r="H343" s="357">
        <v>55.9</v>
      </c>
      <c r="I343" s="357">
        <v>365</v>
      </c>
      <c r="J343" s="357">
        <v>294</v>
      </c>
      <c r="K343" s="357">
        <v>44</v>
      </c>
      <c r="L343" s="357">
        <v>32</v>
      </c>
      <c r="M343" s="357">
        <v>159</v>
      </c>
      <c r="N343" s="357">
        <v>0.5</v>
      </c>
      <c r="O343" s="357">
        <v>34</v>
      </c>
      <c r="P343" s="357">
        <v>3.6</v>
      </c>
      <c r="Q343" s="357">
        <v>0.4</v>
      </c>
      <c r="R343" s="357">
        <v>5</v>
      </c>
      <c r="S343" s="357">
        <v>0.1</v>
      </c>
      <c r="T343" s="357">
        <v>7.0000000000000007E-2</v>
      </c>
      <c r="U343" s="357">
        <v>6</v>
      </c>
      <c r="V343" s="357">
        <v>0.9</v>
      </c>
      <c r="W343" s="358">
        <v>0.9</v>
      </c>
    </row>
    <row r="344" spans="2:23" ht="14.25" thickBot="1" x14ac:dyDescent="0.45">
      <c r="B344" s="360" t="s">
        <v>944</v>
      </c>
      <c r="C344" s="361"/>
      <c r="D344" s="362"/>
      <c r="E344" s="362">
        <v>625</v>
      </c>
      <c r="F344" s="362">
        <v>21.5</v>
      </c>
      <c r="G344" s="362">
        <v>7.6</v>
      </c>
      <c r="H344" s="362">
        <v>112.6</v>
      </c>
      <c r="I344" s="362">
        <v>760</v>
      </c>
      <c r="J344" s="362">
        <v>494</v>
      </c>
      <c r="K344" s="362">
        <v>72</v>
      </c>
      <c r="L344" s="362">
        <v>54</v>
      </c>
      <c r="M344" s="362">
        <v>253</v>
      </c>
      <c r="N344" s="362">
        <v>0.8</v>
      </c>
      <c r="O344" s="362">
        <v>195</v>
      </c>
      <c r="P344" s="362">
        <v>4</v>
      </c>
      <c r="Q344" s="362">
        <v>0.9</v>
      </c>
      <c r="R344" s="362">
        <v>49</v>
      </c>
      <c r="S344" s="362">
        <v>0.26</v>
      </c>
      <c r="T344" s="362">
        <v>0.14000000000000001</v>
      </c>
      <c r="U344" s="362">
        <v>9</v>
      </c>
      <c r="V344" s="362">
        <v>2.5</v>
      </c>
      <c r="W344" s="363">
        <v>1.9</v>
      </c>
    </row>
  </sheetData>
  <mergeCells count="3">
    <mergeCell ref="B2:B3"/>
    <mergeCell ref="C2:C3"/>
    <mergeCell ref="D2:D3"/>
  </mergeCells>
  <phoneticPr fontId="3"/>
  <pageMargins left="0.7" right="0.7" top="0.75" bottom="0.75" header="0.3" footer="0.3"/>
  <pageSetup paperSize="9" scale="46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55A0-205C-4264-B1E0-76AFB063DD4A}">
  <sheetPr>
    <tabColor rgb="FFFFC000"/>
    <pageSetUpPr fitToPage="1"/>
  </sheetPr>
  <dimension ref="B1:W403"/>
  <sheetViews>
    <sheetView workbookViewId="0"/>
  </sheetViews>
  <sheetFormatPr defaultColWidth="9" defaultRowHeight="13.5" x14ac:dyDescent="0.4"/>
  <cols>
    <col min="1" max="1" width="3.625" style="346" customWidth="1"/>
    <col min="2" max="2" width="16.625" style="346" customWidth="1"/>
    <col min="3" max="3" width="8.625" style="346" customWidth="1"/>
    <col min="4" max="4" width="30.625" style="346" customWidth="1"/>
    <col min="5" max="23" width="10.625" style="346" customWidth="1"/>
    <col min="24" max="16384" width="9" style="346"/>
  </cols>
  <sheetData>
    <row r="1" spans="2:23" ht="14.25" thickBot="1" x14ac:dyDescent="0.45"/>
    <row r="2" spans="2:23" ht="14.25" thickBot="1" x14ac:dyDescent="0.45">
      <c r="B2" s="460" t="s">
        <v>892</v>
      </c>
      <c r="C2" s="462" t="s">
        <v>893</v>
      </c>
      <c r="D2" s="462" t="s">
        <v>894</v>
      </c>
      <c r="E2" s="347" t="s">
        <v>895</v>
      </c>
      <c r="F2" s="347" t="s">
        <v>896</v>
      </c>
      <c r="G2" s="347" t="s">
        <v>897</v>
      </c>
      <c r="H2" s="347" t="s">
        <v>385</v>
      </c>
      <c r="I2" s="347" t="s">
        <v>898</v>
      </c>
      <c r="J2" s="347" t="s">
        <v>899</v>
      </c>
      <c r="K2" s="347" t="s">
        <v>900</v>
      </c>
      <c r="L2" s="347" t="s">
        <v>901</v>
      </c>
      <c r="M2" s="347" t="s">
        <v>902</v>
      </c>
      <c r="N2" s="347" t="s">
        <v>903</v>
      </c>
      <c r="O2" s="347" t="s">
        <v>904</v>
      </c>
      <c r="P2" s="347" t="s">
        <v>905</v>
      </c>
      <c r="Q2" s="347" t="s">
        <v>906</v>
      </c>
      <c r="R2" s="347" t="s">
        <v>907</v>
      </c>
      <c r="S2" s="347" t="s">
        <v>908</v>
      </c>
      <c r="T2" s="347" t="s">
        <v>909</v>
      </c>
      <c r="U2" s="347" t="s">
        <v>910</v>
      </c>
      <c r="V2" s="347" t="s">
        <v>911</v>
      </c>
      <c r="W2" s="348" t="s">
        <v>388</v>
      </c>
    </row>
    <row r="3" spans="2:23" x14ac:dyDescent="0.4">
      <c r="B3" s="461"/>
      <c r="C3" s="463"/>
      <c r="D3" s="463"/>
      <c r="E3" s="349" t="s">
        <v>850</v>
      </c>
      <c r="F3" s="349" t="s">
        <v>355</v>
      </c>
      <c r="G3" s="349" t="s">
        <v>355</v>
      </c>
      <c r="H3" s="349" t="s">
        <v>355</v>
      </c>
      <c r="I3" s="349" t="s">
        <v>855</v>
      </c>
      <c r="J3" s="349" t="s">
        <v>855</v>
      </c>
      <c r="K3" s="349" t="s">
        <v>855</v>
      </c>
      <c r="L3" s="349" t="s">
        <v>855</v>
      </c>
      <c r="M3" s="349" t="s">
        <v>855</v>
      </c>
      <c r="N3" s="349" t="s">
        <v>855</v>
      </c>
      <c r="O3" s="349" t="s">
        <v>940</v>
      </c>
      <c r="P3" s="349" t="s">
        <v>940</v>
      </c>
      <c r="Q3" s="349" t="s">
        <v>855</v>
      </c>
      <c r="R3" s="349" t="s">
        <v>940</v>
      </c>
      <c r="S3" s="349" t="s">
        <v>855</v>
      </c>
      <c r="T3" s="349" t="s">
        <v>855</v>
      </c>
      <c r="U3" s="349" t="s">
        <v>855</v>
      </c>
      <c r="V3" s="349" t="s">
        <v>355</v>
      </c>
      <c r="W3" s="350" t="s">
        <v>355</v>
      </c>
    </row>
    <row r="4" spans="2:23" x14ac:dyDescent="0.4">
      <c r="B4" s="351">
        <v>45292</v>
      </c>
      <c r="C4" s="352" t="s">
        <v>848</v>
      </c>
      <c r="D4" s="353" t="s">
        <v>915</v>
      </c>
      <c r="E4" s="353">
        <v>252</v>
      </c>
      <c r="F4" s="353">
        <v>3.8</v>
      </c>
      <c r="G4" s="353">
        <v>0.5</v>
      </c>
      <c r="H4" s="353">
        <v>55.7</v>
      </c>
      <c r="I4" s="353">
        <v>2</v>
      </c>
      <c r="J4" s="353">
        <v>44</v>
      </c>
      <c r="K4" s="353">
        <v>5</v>
      </c>
      <c r="L4" s="353">
        <v>11</v>
      </c>
      <c r="M4" s="353">
        <v>51</v>
      </c>
      <c r="N4" s="353">
        <v>0.2</v>
      </c>
      <c r="O4" s="353">
        <v>0</v>
      </c>
      <c r="P4" s="353">
        <v>0</v>
      </c>
      <c r="Q4" s="353">
        <v>0</v>
      </c>
      <c r="R4" s="353">
        <v>0</v>
      </c>
      <c r="S4" s="353">
        <v>0.03</v>
      </c>
      <c r="T4" s="353">
        <v>0.02</v>
      </c>
      <c r="U4" s="353">
        <v>0</v>
      </c>
      <c r="V4" s="353">
        <v>0.5</v>
      </c>
      <c r="W4" s="354">
        <v>0</v>
      </c>
    </row>
    <row r="5" spans="2:23" x14ac:dyDescent="0.4">
      <c r="B5" s="355" t="s">
        <v>941</v>
      </c>
      <c r="C5" s="356" t="s">
        <v>941</v>
      </c>
      <c r="D5" s="357" t="s">
        <v>6</v>
      </c>
      <c r="E5" s="357">
        <v>58</v>
      </c>
      <c r="F5" s="357">
        <v>4.5</v>
      </c>
      <c r="G5" s="357">
        <v>3.3</v>
      </c>
      <c r="H5" s="357">
        <v>2.7</v>
      </c>
      <c r="I5" s="357">
        <v>161</v>
      </c>
      <c r="J5" s="357">
        <v>99</v>
      </c>
      <c r="K5" s="357">
        <v>17</v>
      </c>
      <c r="L5" s="357">
        <v>16</v>
      </c>
      <c r="M5" s="357">
        <v>54</v>
      </c>
      <c r="N5" s="357">
        <v>0.4</v>
      </c>
      <c r="O5" s="357">
        <v>27</v>
      </c>
      <c r="P5" s="357">
        <v>0.1</v>
      </c>
      <c r="Q5" s="357">
        <v>0.2</v>
      </c>
      <c r="R5" s="357">
        <v>19</v>
      </c>
      <c r="S5" s="357">
        <v>0.11</v>
      </c>
      <c r="T5" s="357">
        <v>7.0000000000000007E-2</v>
      </c>
      <c r="U5" s="357">
        <v>1</v>
      </c>
      <c r="V5" s="357">
        <v>0.2</v>
      </c>
      <c r="W5" s="358">
        <v>0.4</v>
      </c>
    </row>
    <row r="6" spans="2:23" x14ac:dyDescent="0.4">
      <c r="B6" s="355" t="s">
        <v>941</v>
      </c>
      <c r="C6" s="356" t="s">
        <v>941</v>
      </c>
      <c r="D6" s="357" t="s">
        <v>7</v>
      </c>
      <c r="E6" s="357">
        <v>19</v>
      </c>
      <c r="F6" s="357">
        <v>0.6</v>
      </c>
      <c r="G6" s="357">
        <v>1.5</v>
      </c>
      <c r="H6" s="357">
        <v>1</v>
      </c>
      <c r="I6" s="357">
        <v>75</v>
      </c>
      <c r="J6" s="357">
        <v>38</v>
      </c>
      <c r="K6" s="357">
        <v>5</v>
      </c>
      <c r="L6" s="357">
        <v>4</v>
      </c>
      <c r="M6" s="357">
        <v>6</v>
      </c>
      <c r="N6" s="357">
        <v>0.1</v>
      </c>
      <c r="O6" s="357">
        <v>0</v>
      </c>
      <c r="P6" s="357">
        <v>0</v>
      </c>
      <c r="Q6" s="357">
        <v>1.8</v>
      </c>
      <c r="R6" s="357">
        <v>4</v>
      </c>
      <c r="S6" s="357">
        <v>0.01</v>
      </c>
      <c r="T6" s="357">
        <v>0.01</v>
      </c>
      <c r="U6" s="357">
        <v>1</v>
      </c>
      <c r="V6" s="357">
        <v>0.4</v>
      </c>
      <c r="W6" s="358">
        <v>0.2</v>
      </c>
    </row>
    <row r="7" spans="2:23" x14ac:dyDescent="0.4">
      <c r="B7" s="355" t="s">
        <v>941</v>
      </c>
      <c r="C7" s="356" t="s">
        <v>941</v>
      </c>
      <c r="D7" s="357" t="s">
        <v>8</v>
      </c>
      <c r="E7" s="357">
        <v>40</v>
      </c>
      <c r="F7" s="357">
        <v>1.7</v>
      </c>
      <c r="G7" s="357">
        <v>1.3</v>
      </c>
      <c r="H7" s="357">
        <v>5</v>
      </c>
      <c r="I7" s="357">
        <v>124</v>
      </c>
      <c r="J7" s="357">
        <v>109</v>
      </c>
      <c r="K7" s="357">
        <v>5</v>
      </c>
      <c r="L7" s="357">
        <v>7</v>
      </c>
      <c r="M7" s="357">
        <v>23</v>
      </c>
      <c r="N7" s="357">
        <v>0.1</v>
      </c>
      <c r="O7" s="357">
        <v>93</v>
      </c>
      <c r="P7" s="357">
        <v>0</v>
      </c>
      <c r="Q7" s="357">
        <v>0.1</v>
      </c>
      <c r="R7" s="357">
        <v>3</v>
      </c>
      <c r="S7" s="357">
        <v>0.02</v>
      </c>
      <c r="T7" s="357">
        <v>0.01</v>
      </c>
      <c r="U7" s="357">
        <v>23</v>
      </c>
      <c r="V7" s="357">
        <v>0.6</v>
      </c>
      <c r="W7" s="358">
        <v>0.3</v>
      </c>
    </row>
    <row r="8" spans="2:23" x14ac:dyDescent="0.4">
      <c r="B8" s="355" t="s">
        <v>941</v>
      </c>
      <c r="C8" s="356" t="s">
        <v>941</v>
      </c>
      <c r="D8" s="357" t="s">
        <v>9</v>
      </c>
      <c r="E8" s="357">
        <v>11</v>
      </c>
      <c r="F8" s="357">
        <v>0.4</v>
      </c>
      <c r="G8" s="357">
        <v>0.3</v>
      </c>
      <c r="H8" s="357">
        <v>1.9</v>
      </c>
      <c r="I8" s="357">
        <v>66</v>
      </c>
      <c r="J8" s="357">
        <v>18</v>
      </c>
      <c r="K8" s="357">
        <v>20</v>
      </c>
      <c r="L8" s="357">
        <v>2</v>
      </c>
      <c r="M8" s="357">
        <v>7</v>
      </c>
      <c r="N8" s="357">
        <v>0.1</v>
      </c>
      <c r="O8" s="357">
        <v>62</v>
      </c>
      <c r="P8" s="357">
        <v>0</v>
      </c>
      <c r="Q8" s="357">
        <v>0</v>
      </c>
      <c r="R8" s="357">
        <v>0</v>
      </c>
      <c r="S8" s="357">
        <v>0</v>
      </c>
      <c r="T8" s="357">
        <v>0</v>
      </c>
      <c r="U8" s="357">
        <v>0</v>
      </c>
      <c r="V8" s="357">
        <v>0.4</v>
      </c>
      <c r="W8" s="358">
        <v>0.2</v>
      </c>
    </row>
    <row r="9" spans="2:23" x14ac:dyDescent="0.4">
      <c r="B9" s="355" t="s">
        <v>941</v>
      </c>
      <c r="C9" s="356" t="s">
        <v>942</v>
      </c>
      <c r="D9" s="357"/>
      <c r="E9" s="357">
        <v>380</v>
      </c>
      <c r="F9" s="357">
        <v>11</v>
      </c>
      <c r="G9" s="357">
        <v>6.9</v>
      </c>
      <c r="H9" s="357">
        <v>66.3</v>
      </c>
      <c r="I9" s="357">
        <v>428</v>
      </c>
      <c r="J9" s="357">
        <v>308</v>
      </c>
      <c r="K9" s="357">
        <v>52</v>
      </c>
      <c r="L9" s="357">
        <v>40</v>
      </c>
      <c r="M9" s="357">
        <v>141</v>
      </c>
      <c r="N9" s="357">
        <v>0.9</v>
      </c>
      <c r="O9" s="357">
        <v>182</v>
      </c>
      <c r="P9" s="357">
        <v>0.1</v>
      </c>
      <c r="Q9" s="357">
        <v>2.1</v>
      </c>
      <c r="R9" s="357">
        <v>26</v>
      </c>
      <c r="S9" s="357">
        <v>0.17</v>
      </c>
      <c r="T9" s="357">
        <v>0.11</v>
      </c>
      <c r="U9" s="357">
        <v>25</v>
      </c>
      <c r="V9" s="357">
        <v>2.1</v>
      </c>
      <c r="W9" s="358">
        <v>1.1000000000000001</v>
      </c>
    </row>
    <row r="10" spans="2:23" x14ac:dyDescent="0.4">
      <c r="B10" s="355" t="s">
        <v>941</v>
      </c>
      <c r="C10" s="356" t="s">
        <v>858</v>
      </c>
      <c r="D10" s="357" t="s">
        <v>915</v>
      </c>
      <c r="E10" s="357">
        <v>252</v>
      </c>
      <c r="F10" s="357">
        <v>3.8</v>
      </c>
      <c r="G10" s="357">
        <v>0.5</v>
      </c>
      <c r="H10" s="357">
        <v>55.7</v>
      </c>
      <c r="I10" s="357">
        <v>2</v>
      </c>
      <c r="J10" s="357">
        <v>44</v>
      </c>
      <c r="K10" s="357">
        <v>5</v>
      </c>
      <c r="L10" s="357">
        <v>11</v>
      </c>
      <c r="M10" s="357">
        <v>51</v>
      </c>
      <c r="N10" s="357">
        <v>0.2</v>
      </c>
      <c r="O10" s="357">
        <v>0</v>
      </c>
      <c r="P10" s="357">
        <v>0</v>
      </c>
      <c r="Q10" s="357">
        <v>0</v>
      </c>
      <c r="R10" s="357">
        <v>0</v>
      </c>
      <c r="S10" s="357">
        <v>0.03</v>
      </c>
      <c r="T10" s="357">
        <v>0.02</v>
      </c>
      <c r="U10" s="357">
        <v>0</v>
      </c>
      <c r="V10" s="357">
        <v>0.5</v>
      </c>
      <c r="W10" s="358">
        <v>0</v>
      </c>
    </row>
    <row r="11" spans="2:23" x14ac:dyDescent="0.4">
      <c r="B11" s="355" t="s">
        <v>941</v>
      </c>
      <c r="C11" s="356" t="s">
        <v>941</v>
      </c>
      <c r="D11" s="357" t="s">
        <v>10</v>
      </c>
      <c r="E11" s="357">
        <v>107</v>
      </c>
      <c r="F11" s="357">
        <v>5.9</v>
      </c>
      <c r="G11" s="357">
        <v>6.4</v>
      </c>
      <c r="H11" s="357">
        <v>9.1</v>
      </c>
      <c r="I11" s="357">
        <v>276</v>
      </c>
      <c r="J11" s="357">
        <v>101</v>
      </c>
      <c r="K11" s="357">
        <v>8</v>
      </c>
      <c r="L11" s="357">
        <v>11</v>
      </c>
      <c r="M11" s="357">
        <v>51</v>
      </c>
      <c r="N11" s="357">
        <v>0.5</v>
      </c>
      <c r="O11" s="357">
        <v>14</v>
      </c>
      <c r="P11" s="357">
        <v>0</v>
      </c>
      <c r="Q11" s="357">
        <v>0.4</v>
      </c>
      <c r="R11" s="357">
        <v>14</v>
      </c>
      <c r="S11" s="357">
        <v>0.02</v>
      </c>
      <c r="T11" s="357">
        <v>0.02</v>
      </c>
      <c r="U11" s="357">
        <v>1</v>
      </c>
      <c r="V11" s="357">
        <v>3.2</v>
      </c>
      <c r="W11" s="358">
        <v>0.7</v>
      </c>
    </row>
    <row r="12" spans="2:23" x14ac:dyDescent="0.4">
      <c r="B12" s="355" t="s">
        <v>941</v>
      </c>
      <c r="C12" s="356" t="s">
        <v>941</v>
      </c>
      <c r="D12" s="357" t="s">
        <v>12</v>
      </c>
      <c r="E12" s="357">
        <v>32</v>
      </c>
      <c r="F12" s="357">
        <v>1</v>
      </c>
      <c r="G12" s="357">
        <v>0.5</v>
      </c>
      <c r="H12" s="357">
        <v>6.6</v>
      </c>
      <c r="I12" s="357">
        <v>288</v>
      </c>
      <c r="J12" s="357">
        <v>177</v>
      </c>
      <c r="K12" s="357">
        <v>26</v>
      </c>
      <c r="L12" s="357">
        <v>1</v>
      </c>
      <c r="M12" s="357">
        <v>6</v>
      </c>
      <c r="N12" s="357">
        <v>1.6</v>
      </c>
      <c r="O12" s="357">
        <v>1</v>
      </c>
      <c r="P12" s="357">
        <v>0</v>
      </c>
      <c r="Q12" s="357">
        <v>0</v>
      </c>
      <c r="R12" s="357">
        <v>0</v>
      </c>
      <c r="S12" s="357">
        <v>0.02</v>
      </c>
      <c r="T12" s="357">
        <v>0.01</v>
      </c>
      <c r="U12" s="357">
        <v>0</v>
      </c>
      <c r="V12" s="357">
        <v>0</v>
      </c>
      <c r="W12" s="358">
        <v>0.7</v>
      </c>
    </row>
    <row r="13" spans="2:23" x14ac:dyDescent="0.4">
      <c r="B13" s="355" t="s">
        <v>941</v>
      </c>
      <c r="C13" s="356" t="s">
        <v>941</v>
      </c>
      <c r="D13" s="357" t="s">
        <v>13</v>
      </c>
      <c r="E13" s="357">
        <v>51</v>
      </c>
      <c r="F13" s="357">
        <v>1.8</v>
      </c>
      <c r="G13" s="357">
        <v>2.6</v>
      </c>
      <c r="H13" s="357">
        <v>5.2</v>
      </c>
      <c r="I13" s="357">
        <v>200</v>
      </c>
      <c r="J13" s="357">
        <v>56</v>
      </c>
      <c r="K13" s="357">
        <v>16</v>
      </c>
      <c r="L13" s="357">
        <v>2</v>
      </c>
      <c r="M13" s="357">
        <v>9</v>
      </c>
      <c r="N13" s="357">
        <v>0.3</v>
      </c>
      <c r="O13" s="357">
        <v>48</v>
      </c>
      <c r="P13" s="357">
        <v>0</v>
      </c>
      <c r="Q13" s="357">
        <v>0.1</v>
      </c>
      <c r="R13" s="357">
        <v>19</v>
      </c>
      <c r="S13" s="357">
        <v>0.43</v>
      </c>
      <c r="T13" s="357">
        <v>0.01</v>
      </c>
      <c r="U13" s="357">
        <v>31</v>
      </c>
      <c r="V13" s="357">
        <v>0.3</v>
      </c>
      <c r="W13" s="358">
        <v>0.5</v>
      </c>
    </row>
    <row r="14" spans="2:23" x14ac:dyDescent="0.4">
      <c r="B14" s="355" t="s">
        <v>941</v>
      </c>
      <c r="C14" s="356" t="s">
        <v>941</v>
      </c>
      <c r="D14" s="357" t="s">
        <v>943</v>
      </c>
      <c r="E14" s="357">
        <v>6</v>
      </c>
      <c r="F14" s="357">
        <v>0.3</v>
      </c>
      <c r="G14" s="357">
        <v>0.1</v>
      </c>
      <c r="H14" s="357">
        <v>1.1000000000000001</v>
      </c>
      <c r="I14" s="357">
        <v>61</v>
      </c>
      <c r="J14" s="357">
        <v>28</v>
      </c>
      <c r="K14" s="357">
        <v>3</v>
      </c>
      <c r="L14" s="357">
        <v>1</v>
      </c>
      <c r="M14" s="357">
        <v>2</v>
      </c>
      <c r="N14" s="357">
        <v>0</v>
      </c>
      <c r="O14" s="357">
        <v>47</v>
      </c>
      <c r="P14" s="357">
        <v>0</v>
      </c>
      <c r="Q14" s="357">
        <v>0</v>
      </c>
      <c r="R14" s="357">
        <v>0</v>
      </c>
      <c r="S14" s="357">
        <v>0</v>
      </c>
      <c r="T14" s="357">
        <v>0</v>
      </c>
      <c r="U14" s="357">
        <v>1</v>
      </c>
      <c r="V14" s="357">
        <v>0.2</v>
      </c>
      <c r="W14" s="358">
        <v>0.1</v>
      </c>
    </row>
    <row r="15" spans="2:23" x14ac:dyDescent="0.4">
      <c r="B15" s="355" t="s">
        <v>941</v>
      </c>
      <c r="C15" s="356" t="s">
        <v>942</v>
      </c>
      <c r="D15" s="357"/>
      <c r="E15" s="357">
        <v>448</v>
      </c>
      <c r="F15" s="357">
        <v>12.8</v>
      </c>
      <c r="G15" s="357">
        <v>10.1</v>
      </c>
      <c r="H15" s="357">
        <v>77.7</v>
      </c>
      <c r="I15" s="357">
        <v>827</v>
      </c>
      <c r="J15" s="357">
        <v>406</v>
      </c>
      <c r="K15" s="357">
        <v>58</v>
      </c>
      <c r="L15" s="357">
        <v>26</v>
      </c>
      <c r="M15" s="357">
        <v>119</v>
      </c>
      <c r="N15" s="357">
        <v>2.6</v>
      </c>
      <c r="O15" s="357">
        <v>110</v>
      </c>
      <c r="P15" s="357">
        <v>0</v>
      </c>
      <c r="Q15" s="357">
        <v>0.5</v>
      </c>
      <c r="R15" s="357">
        <v>33</v>
      </c>
      <c r="S15" s="357">
        <v>0.5</v>
      </c>
      <c r="T15" s="357">
        <v>0.06</v>
      </c>
      <c r="U15" s="357">
        <v>33</v>
      </c>
      <c r="V15" s="357">
        <v>4.2</v>
      </c>
      <c r="W15" s="358">
        <v>2</v>
      </c>
    </row>
    <row r="16" spans="2:23" x14ac:dyDescent="0.4">
      <c r="B16" s="355" t="s">
        <v>944</v>
      </c>
      <c r="C16" s="356"/>
      <c r="D16" s="357"/>
      <c r="E16" s="357">
        <v>828</v>
      </c>
      <c r="F16" s="357">
        <v>23.8</v>
      </c>
      <c r="G16" s="357">
        <v>17</v>
      </c>
      <c r="H16" s="357">
        <v>144</v>
      </c>
      <c r="I16" s="357">
        <v>1255</v>
      </c>
      <c r="J16" s="357">
        <v>714</v>
      </c>
      <c r="K16" s="357">
        <v>110</v>
      </c>
      <c r="L16" s="357">
        <v>66</v>
      </c>
      <c r="M16" s="357">
        <v>260</v>
      </c>
      <c r="N16" s="357">
        <v>3.5</v>
      </c>
      <c r="O16" s="357">
        <v>292</v>
      </c>
      <c r="P16" s="357">
        <v>0.1</v>
      </c>
      <c r="Q16" s="357">
        <v>2.6</v>
      </c>
      <c r="R16" s="357">
        <v>59</v>
      </c>
      <c r="S16" s="357">
        <v>0.67</v>
      </c>
      <c r="T16" s="357">
        <v>0.17</v>
      </c>
      <c r="U16" s="357">
        <v>58</v>
      </c>
      <c r="V16" s="357">
        <v>6.3</v>
      </c>
      <c r="W16" s="358">
        <v>3.1</v>
      </c>
    </row>
    <row r="17" spans="2:23" x14ac:dyDescent="0.4">
      <c r="B17" s="359">
        <v>45293</v>
      </c>
      <c r="C17" s="356" t="s">
        <v>848</v>
      </c>
      <c r="D17" s="357" t="s">
        <v>915</v>
      </c>
      <c r="E17" s="357">
        <v>252</v>
      </c>
      <c r="F17" s="357">
        <v>3.8</v>
      </c>
      <c r="G17" s="357">
        <v>0.5</v>
      </c>
      <c r="H17" s="357">
        <v>55.7</v>
      </c>
      <c r="I17" s="357">
        <v>2</v>
      </c>
      <c r="J17" s="357">
        <v>44</v>
      </c>
      <c r="K17" s="357">
        <v>5</v>
      </c>
      <c r="L17" s="357">
        <v>11</v>
      </c>
      <c r="M17" s="357">
        <v>51</v>
      </c>
      <c r="N17" s="357">
        <v>0.2</v>
      </c>
      <c r="O17" s="357">
        <v>0</v>
      </c>
      <c r="P17" s="357">
        <v>0</v>
      </c>
      <c r="Q17" s="357">
        <v>0</v>
      </c>
      <c r="R17" s="357">
        <v>0</v>
      </c>
      <c r="S17" s="357">
        <v>0.03</v>
      </c>
      <c r="T17" s="357">
        <v>0.02</v>
      </c>
      <c r="U17" s="357">
        <v>0</v>
      </c>
      <c r="V17" s="357">
        <v>0.5</v>
      </c>
      <c r="W17" s="358">
        <v>0</v>
      </c>
    </row>
    <row r="18" spans="2:23" x14ac:dyDescent="0.4">
      <c r="B18" s="355" t="s">
        <v>941</v>
      </c>
      <c r="C18" s="356" t="s">
        <v>941</v>
      </c>
      <c r="D18" s="357" t="s">
        <v>15</v>
      </c>
      <c r="E18" s="357">
        <v>49</v>
      </c>
      <c r="F18" s="357">
        <v>2.8</v>
      </c>
      <c r="G18" s="357">
        <v>2.7</v>
      </c>
      <c r="H18" s="357">
        <v>3.6</v>
      </c>
      <c r="I18" s="357">
        <v>164</v>
      </c>
      <c r="J18" s="357">
        <v>68</v>
      </c>
      <c r="K18" s="357">
        <v>18</v>
      </c>
      <c r="L18" s="357">
        <v>4</v>
      </c>
      <c r="M18" s="357">
        <v>12</v>
      </c>
      <c r="N18" s="357">
        <v>0.2</v>
      </c>
      <c r="O18" s="357">
        <v>105</v>
      </c>
      <c r="P18" s="357">
        <v>0</v>
      </c>
      <c r="Q18" s="357">
        <v>0.1</v>
      </c>
      <c r="R18" s="357">
        <v>10</v>
      </c>
      <c r="S18" s="357">
        <v>0</v>
      </c>
      <c r="T18" s="357">
        <v>0</v>
      </c>
      <c r="U18" s="357">
        <v>2</v>
      </c>
      <c r="V18" s="357">
        <v>0.6</v>
      </c>
      <c r="W18" s="358">
        <v>0.4</v>
      </c>
    </row>
    <row r="19" spans="2:23" x14ac:dyDescent="0.4">
      <c r="B19" s="355" t="s">
        <v>941</v>
      </c>
      <c r="C19" s="356" t="s">
        <v>941</v>
      </c>
      <c r="D19" s="357" t="s">
        <v>966</v>
      </c>
      <c r="E19" s="357">
        <v>19</v>
      </c>
      <c r="F19" s="357">
        <v>0.7</v>
      </c>
      <c r="G19" s="357">
        <v>1.3</v>
      </c>
      <c r="H19" s="357">
        <v>1.2</v>
      </c>
      <c r="I19" s="357">
        <v>51</v>
      </c>
      <c r="J19" s="357">
        <v>27</v>
      </c>
      <c r="K19" s="357">
        <v>6</v>
      </c>
      <c r="L19" s="357">
        <v>2</v>
      </c>
      <c r="M19" s="357">
        <v>4</v>
      </c>
      <c r="N19" s="357">
        <v>0</v>
      </c>
      <c r="O19" s="357">
        <v>1</v>
      </c>
      <c r="P19" s="357">
        <v>0</v>
      </c>
      <c r="Q19" s="357">
        <v>0</v>
      </c>
      <c r="R19" s="357">
        <v>11</v>
      </c>
      <c r="S19" s="357">
        <v>0.01</v>
      </c>
      <c r="T19" s="357">
        <v>0</v>
      </c>
      <c r="U19" s="357">
        <v>6</v>
      </c>
      <c r="V19" s="357">
        <v>0.2</v>
      </c>
      <c r="W19" s="358">
        <v>0.2</v>
      </c>
    </row>
    <row r="20" spans="2:23" x14ac:dyDescent="0.4">
      <c r="B20" s="355" t="s">
        <v>941</v>
      </c>
      <c r="C20" s="356" t="s">
        <v>941</v>
      </c>
      <c r="D20" s="357" t="s">
        <v>17</v>
      </c>
      <c r="E20" s="357">
        <v>27</v>
      </c>
      <c r="F20" s="357">
        <v>0.6</v>
      </c>
      <c r="G20" s="357">
        <v>0</v>
      </c>
      <c r="H20" s="357">
        <v>6.5</v>
      </c>
      <c r="I20" s="357">
        <v>121</v>
      </c>
      <c r="J20" s="357">
        <v>64</v>
      </c>
      <c r="K20" s="357">
        <v>7</v>
      </c>
      <c r="L20" s="357">
        <v>4</v>
      </c>
      <c r="M20" s="357">
        <v>13</v>
      </c>
      <c r="N20" s="357">
        <v>0</v>
      </c>
      <c r="O20" s="357">
        <v>110</v>
      </c>
      <c r="P20" s="357">
        <v>0</v>
      </c>
      <c r="Q20" s="357">
        <v>0.1</v>
      </c>
      <c r="R20" s="357">
        <v>1</v>
      </c>
      <c r="S20" s="357">
        <v>0.01</v>
      </c>
      <c r="T20" s="357">
        <v>0.01</v>
      </c>
      <c r="U20" s="357">
        <v>5</v>
      </c>
      <c r="V20" s="357">
        <v>1</v>
      </c>
      <c r="W20" s="358">
        <v>0.3</v>
      </c>
    </row>
    <row r="21" spans="2:23" x14ac:dyDescent="0.4">
      <c r="B21" s="355" t="s">
        <v>941</v>
      </c>
      <c r="C21" s="356" t="s">
        <v>941</v>
      </c>
      <c r="D21" s="357" t="s">
        <v>18</v>
      </c>
      <c r="E21" s="357">
        <v>15</v>
      </c>
      <c r="F21" s="357">
        <v>0.3</v>
      </c>
      <c r="G21" s="357">
        <v>0.1</v>
      </c>
      <c r="H21" s="357">
        <v>3.1</v>
      </c>
      <c r="I21" s="357">
        <v>0</v>
      </c>
      <c r="J21" s="357">
        <v>67</v>
      </c>
      <c r="K21" s="357">
        <v>2</v>
      </c>
      <c r="L21" s="357">
        <v>4</v>
      </c>
      <c r="M21" s="357">
        <v>6</v>
      </c>
      <c r="N21" s="357">
        <v>0.1</v>
      </c>
      <c r="O21" s="357">
        <v>98</v>
      </c>
      <c r="P21" s="357">
        <v>0</v>
      </c>
      <c r="Q21" s="357">
        <v>0.8</v>
      </c>
      <c r="R21" s="357">
        <v>4</v>
      </c>
      <c r="S21" s="357">
        <v>0.01</v>
      </c>
      <c r="T21" s="357">
        <v>0.01</v>
      </c>
      <c r="U21" s="357">
        <v>6</v>
      </c>
      <c r="V21" s="357">
        <v>0.5</v>
      </c>
      <c r="W21" s="358">
        <v>0</v>
      </c>
    </row>
    <row r="22" spans="2:23" x14ac:dyDescent="0.4">
      <c r="B22" s="355" t="s">
        <v>941</v>
      </c>
      <c r="C22" s="356" t="s">
        <v>942</v>
      </c>
      <c r="D22" s="357"/>
      <c r="E22" s="357">
        <v>362</v>
      </c>
      <c r="F22" s="357">
        <v>8.1999999999999993</v>
      </c>
      <c r="G22" s="357">
        <v>4.5999999999999996</v>
      </c>
      <c r="H22" s="357">
        <v>70.099999999999994</v>
      </c>
      <c r="I22" s="357">
        <v>338</v>
      </c>
      <c r="J22" s="357">
        <v>270</v>
      </c>
      <c r="K22" s="357">
        <v>38</v>
      </c>
      <c r="L22" s="357">
        <v>25</v>
      </c>
      <c r="M22" s="357">
        <v>86</v>
      </c>
      <c r="N22" s="357">
        <v>0.5</v>
      </c>
      <c r="O22" s="357">
        <v>314</v>
      </c>
      <c r="P22" s="357">
        <v>0</v>
      </c>
      <c r="Q22" s="357">
        <v>1</v>
      </c>
      <c r="R22" s="357">
        <v>26</v>
      </c>
      <c r="S22" s="357">
        <v>0.06</v>
      </c>
      <c r="T22" s="357">
        <v>0.04</v>
      </c>
      <c r="U22" s="357">
        <v>19</v>
      </c>
      <c r="V22" s="357">
        <v>2.8</v>
      </c>
      <c r="W22" s="358">
        <v>0.9</v>
      </c>
    </row>
    <row r="23" spans="2:23" x14ac:dyDescent="0.4">
      <c r="B23" s="355" t="s">
        <v>941</v>
      </c>
      <c r="C23" s="356" t="s">
        <v>858</v>
      </c>
      <c r="D23" s="357" t="s">
        <v>915</v>
      </c>
      <c r="E23" s="357">
        <v>252</v>
      </c>
      <c r="F23" s="357">
        <v>3.8</v>
      </c>
      <c r="G23" s="357">
        <v>0.5</v>
      </c>
      <c r="H23" s="357">
        <v>55.7</v>
      </c>
      <c r="I23" s="357">
        <v>2</v>
      </c>
      <c r="J23" s="357">
        <v>44</v>
      </c>
      <c r="K23" s="357">
        <v>5</v>
      </c>
      <c r="L23" s="357">
        <v>11</v>
      </c>
      <c r="M23" s="357">
        <v>51</v>
      </c>
      <c r="N23" s="357">
        <v>0.2</v>
      </c>
      <c r="O23" s="357">
        <v>0</v>
      </c>
      <c r="P23" s="357">
        <v>0</v>
      </c>
      <c r="Q23" s="357">
        <v>0</v>
      </c>
      <c r="R23" s="357">
        <v>0</v>
      </c>
      <c r="S23" s="357">
        <v>0.03</v>
      </c>
      <c r="T23" s="357">
        <v>0.02</v>
      </c>
      <c r="U23" s="357">
        <v>0</v>
      </c>
      <c r="V23" s="357">
        <v>0.5</v>
      </c>
      <c r="W23" s="358">
        <v>0</v>
      </c>
    </row>
    <row r="24" spans="2:23" x14ac:dyDescent="0.4">
      <c r="B24" s="355" t="s">
        <v>941</v>
      </c>
      <c r="C24" s="356" t="s">
        <v>941</v>
      </c>
      <c r="D24" s="357" t="s">
        <v>945</v>
      </c>
      <c r="E24" s="357">
        <v>42</v>
      </c>
      <c r="F24" s="357">
        <v>8</v>
      </c>
      <c r="G24" s="357">
        <v>0.3</v>
      </c>
      <c r="H24" s="357">
        <v>1.2</v>
      </c>
      <c r="I24" s="357">
        <v>354</v>
      </c>
      <c r="J24" s="357">
        <v>164</v>
      </c>
      <c r="K24" s="357">
        <v>7</v>
      </c>
      <c r="L24" s="357">
        <v>21</v>
      </c>
      <c r="M24" s="357">
        <v>75</v>
      </c>
      <c r="N24" s="357">
        <v>0.3</v>
      </c>
      <c r="O24" s="357">
        <v>4</v>
      </c>
      <c r="P24" s="357">
        <v>0.4</v>
      </c>
      <c r="Q24" s="357">
        <v>0.6</v>
      </c>
      <c r="R24" s="357">
        <v>0</v>
      </c>
      <c r="S24" s="357">
        <v>0.04</v>
      </c>
      <c r="T24" s="357">
        <v>0.02</v>
      </c>
      <c r="U24" s="357">
        <v>0</v>
      </c>
      <c r="V24" s="357">
        <v>0</v>
      </c>
      <c r="W24" s="358">
        <v>0.9</v>
      </c>
    </row>
    <row r="25" spans="2:23" x14ac:dyDescent="0.4">
      <c r="B25" s="355" t="s">
        <v>941</v>
      </c>
      <c r="C25" s="356" t="s">
        <v>941</v>
      </c>
      <c r="D25" s="357" t="s">
        <v>21</v>
      </c>
      <c r="E25" s="357">
        <v>54</v>
      </c>
      <c r="F25" s="357">
        <v>2.1</v>
      </c>
      <c r="G25" s="357">
        <v>1.5</v>
      </c>
      <c r="H25" s="357">
        <v>7.4</v>
      </c>
      <c r="I25" s="357">
        <v>168</v>
      </c>
      <c r="J25" s="357">
        <v>43</v>
      </c>
      <c r="K25" s="357">
        <v>3</v>
      </c>
      <c r="L25" s="357">
        <v>3</v>
      </c>
      <c r="M25" s="357">
        <v>15</v>
      </c>
      <c r="N25" s="357">
        <v>0.1</v>
      </c>
      <c r="O25" s="357">
        <v>71</v>
      </c>
      <c r="P25" s="357">
        <v>0</v>
      </c>
      <c r="Q25" s="357">
        <v>0.1</v>
      </c>
      <c r="R25" s="357">
        <v>3</v>
      </c>
      <c r="S25" s="357">
        <v>0.02</v>
      </c>
      <c r="T25" s="357">
        <v>0.02</v>
      </c>
      <c r="U25" s="357">
        <v>0</v>
      </c>
      <c r="V25" s="357">
        <v>0.4</v>
      </c>
      <c r="W25" s="358">
        <v>0.4</v>
      </c>
    </row>
    <row r="26" spans="2:23" x14ac:dyDescent="0.4">
      <c r="B26" s="355" t="s">
        <v>941</v>
      </c>
      <c r="C26" s="356" t="s">
        <v>941</v>
      </c>
      <c r="D26" s="357" t="s">
        <v>22</v>
      </c>
      <c r="E26" s="357">
        <v>44</v>
      </c>
      <c r="F26" s="357">
        <v>2</v>
      </c>
      <c r="G26" s="357">
        <v>1.1000000000000001</v>
      </c>
      <c r="H26" s="357">
        <v>5.9</v>
      </c>
      <c r="I26" s="357">
        <v>145</v>
      </c>
      <c r="J26" s="357">
        <v>72</v>
      </c>
      <c r="K26" s="357">
        <v>16</v>
      </c>
      <c r="L26" s="357">
        <v>7</v>
      </c>
      <c r="M26" s="357">
        <v>24</v>
      </c>
      <c r="N26" s="357">
        <v>0.1</v>
      </c>
      <c r="O26" s="357">
        <v>130</v>
      </c>
      <c r="P26" s="357">
        <v>0</v>
      </c>
      <c r="Q26" s="357">
        <v>0.2</v>
      </c>
      <c r="R26" s="357">
        <v>3</v>
      </c>
      <c r="S26" s="357">
        <v>0.01</v>
      </c>
      <c r="T26" s="357">
        <v>0.01</v>
      </c>
      <c r="U26" s="357">
        <v>0</v>
      </c>
      <c r="V26" s="357">
        <v>0.8</v>
      </c>
      <c r="W26" s="358">
        <v>0.4</v>
      </c>
    </row>
    <row r="27" spans="2:23" x14ac:dyDescent="0.4">
      <c r="B27" s="355" t="s">
        <v>941</v>
      </c>
      <c r="C27" s="356" t="s">
        <v>941</v>
      </c>
      <c r="D27" s="357" t="s">
        <v>23</v>
      </c>
      <c r="E27" s="357">
        <v>13</v>
      </c>
      <c r="F27" s="357">
        <v>0.1</v>
      </c>
      <c r="G27" s="357">
        <v>0</v>
      </c>
      <c r="H27" s="357">
        <v>3.4</v>
      </c>
      <c r="I27" s="357">
        <v>40</v>
      </c>
      <c r="J27" s="357">
        <v>55</v>
      </c>
      <c r="K27" s="357">
        <v>5</v>
      </c>
      <c r="L27" s="357">
        <v>3</v>
      </c>
      <c r="M27" s="357">
        <v>5</v>
      </c>
      <c r="N27" s="357">
        <v>0.1</v>
      </c>
      <c r="O27" s="357">
        <v>0</v>
      </c>
      <c r="P27" s="357">
        <v>0</v>
      </c>
      <c r="Q27" s="357">
        <v>0.1</v>
      </c>
      <c r="R27" s="357">
        <v>0</v>
      </c>
      <c r="S27" s="357">
        <v>0.01</v>
      </c>
      <c r="T27" s="357">
        <v>0</v>
      </c>
      <c r="U27" s="357">
        <v>2</v>
      </c>
      <c r="V27" s="357">
        <v>0.3</v>
      </c>
      <c r="W27" s="358">
        <v>0.1</v>
      </c>
    </row>
    <row r="28" spans="2:23" x14ac:dyDescent="0.4">
      <c r="B28" s="355" t="s">
        <v>941</v>
      </c>
      <c r="C28" s="356" t="s">
        <v>942</v>
      </c>
      <c r="D28" s="357"/>
      <c r="E28" s="357">
        <v>405</v>
      </c>
      <c r="F28" s="357">
        <v>16</v>
      </c>
      <c r="G28" s="357">
        <v>3.4</v>
      </c>
      <c r="H28" s="357">
        <v>73.599999999999994</v>
      </c>
      <c r="I28" s="357">
        <v>709</v>
      </c>
      <c r="J28" s="357">
        <v>378</v>
      </c>
      <c r="K28" s="357">
        <v>36</v>
      </c>
      <c r="L28" s="357">
        <v>45</v>
      </c>
      <c r="M28" s="357">
        <v>170</v>
      </c>
      <c r="N28" s="357">
        <v>0.8</v>
      </c>
      <c r="O28" s="357">
        <v>205</v>
      </c>
      <c r="P28" s="357">
        <v>0.4</v>
      </c>
      <c r="Q28" s="357">
        <v>1</v>
      </c>
      <c r="R28" s="357">
        <v>6</v>
      </c>
      <c r="S28" s="357">
        <v>0.11</v>
      </c>
      <c r="T28" s="357">
        <v>7.0000000000000007E-2</v>
      </c>
      <c r="U28" s="357">
        <v>2</v>
      </c>
      <c r="V28" s="357">
        <v>2</v>
      </c>
      <c r="W28" s="358">
        <v>1.8</v>
      </c>
    </row>
    <row r="29" spans="2:23" x14ac:dyDescent="0.4">
      <c r="B29" s="355" t="s">
        <v>944</v>
      </c>
      <c r="C29" s="356"/>
      <c r="D29" s="357"/>
      <c r="E29" s="357">
        <v>767</v>
      </c>
      <c r="F29" s="357">
        <v>24.2</v>
      </c>
      <c r="G29" s="357">
        <v>8</v>
      </c>
      <c r="H29" s="357">
        <v>143.69999999999999</v>
      </c>
      <c r="I29" s="357">
        <v>1047</v>
      </c>
      <c r="J29" s="357">
        <v>648</v>
      </c>
      <c r="K29" s="357">
        <v>74</v>
      </c>
      <c r="L29" s="357">
        <v>70</v>
      </c>
      <c r="M29" s="357">
        <v>256</v>
      </c>
      <c r="N29" s="357">
        <v>1.3</v>
      </c>
      <c r="O29" s="357">
        <v>519</v>
      </c>
      <c r="P29" s="357">
        <v>0.4</v>
      </c>
      <c r="Q29" s="357">
        <v>2</v>
      </c>
      <c r="R29" s="357">
        <v>32</v>
      </c>
      <c r="S29" s="357">
        <v>0.17</v>
      </c>
      <c r="T29" s="357">
        <v>0.11</v>
      </c>
      <c r="U29" s="357">
        <v>21</v>
      </c>
      <c r="V29" s="357">
        <v>4.8</v>
      </c>
      <c r="W29" s="358">
        <v>2.7</v>
      </c>
    </row>
    <row r="30" spans="2:23" x14ac:dyDescent="0.4">
      <c r="B30" s="359">
        <v>45294</v>
      </c>
      <c r="C30" s="356" t="s">
        <v>848</v>
      </c>
      <c r="D30" s="357" t="s">
        <v>915</v>
      </c>
      <c r="E30" s="357">
        <v>252</v>
      </c>
      <c r="F30" s="357">
        <v>3.8</v>
      </c>
      <c r="G30" s="357">
        <v>0.5</v>
      </c>
      <c r="H30" s="357">
        <v>55.7</v>
      </c>
      <c r="I30" s="357">
        <v>2</v>
      </c>
      <c r="J30" s="357">
        <v>44</v>
      </c>
      <c r="K30" s="357">
        <v>5</v>
      </c>
      <c r="L30" s="357">
        <v>11</v>
      </c>
      <c r="M30" s="357">
        <v>51</v>
      </c>
      <c r="N30" s="357">
        <v>0.2</v>
      </c>
      <c r="O30" s="357">
        <v>0</v>
      </c>
      <c r="P30" s="357">
        <v>0</v>
      </c>
      <c r="Q30" s="357">
        <v>0</v>
      </c>
      <c r="R30" s="357">
        <v>0</v>
      </c>
      <c r="S30" s="357">
        <v>0.03</v>
      </c>
      <c r="T30" s="357">
        <v>0.02</v>
      </c>
      <c r="U30" s="357">
        <v>0</v>
      </c>
      <c r="V30" s="357">
        <v>0.5</v>
      </c>
      <c r="W30" s="358">
        <v>0</v>
      </c>
    </row>
    <row r="31" spans="2:23" x14ac:dyDescent="0.4">
      <c r="B31" s="355" t="s">
        <v>941</v>
      </c>
      <c r="C31" s="356" t="s">
        <v>941</v>
      </c>
      <c r="D31" s="357" t="s">
        <v>24</v>
      </c>
      <c r="E31" s="357">
        <v>131</v>
      </c>
      <c r="F31" s="357">
        <v>4.8</v>
      </c>
      <c r="G31" s="357">
        <v>8.5</v>
      </c>
      <c r="H31" s="357">
        <v>9</v>
      </c>
      <c r="I31" s="357">
        <v>413</v>
      </c>
      <c r="J31" s="357">
        <v>111</v>
      </c>
      <c r="K31" s="357">
        <v>7</v>
      </c>
      <c r="L31" s="357">
        <v>9</v>
      </c>
      <c r="M31" s="357">
        <v>23</v>
      </c>
      <c r="N31" s="357">
        <v>0.3</v>
      </c>
      <c r="O31" s="357">
        <v>2</v>
      </c>
      <c r="P31" s="357">
        <v>0</v>
      </c>
      <c r="Q31" s="357">
        <v>1.2</v>
      </c>
      <c r="R31" s="357">
        <v>20</v>
      </c>
      <c r="S31" s="357">
        <v>0.03</v>
      </c>
      <c r="T31" s="357">
        <v>0.02</v>
      </c>
      <c r="U31" s="357">
        <v>4</v>
      </c>
      <c r="V31" s="357">
        <v>0.6</v>
      </c>
      <c r="W31" s="358">
        <v>1</v>
      </c>
    </row>
    <row r="32" spans="2:23" x14ac:dyDescent="0.4">
      <c r="B32" s="355" t="s">
        <v>941</v>
      </c>
      <c r="C32" s="356" t="s">
        <v>941</v>
      </c>
      <c r="D32" s="357" t="s">
        <v>25</v>
      </c>
      <c r="E32" s="357">
        <v>21</v>
      </c>
      <c r="F32" s="357">
        <v>0.7</v>
      </c>
      <c r="G32" s="357">
        <v>1</v>
      </c>
      <c r="H32" s="357">
        <v>2</v>
      </c>
      <c r="I32" s="357">
        <v>121</v>
      </c>
      <c r="J32" s="357">
        <v>17</v>
      </c>
      <c r="K32" s="357">
        <v>4</v>
      </c>
      <c r="L32" s="357">
        <v>1</v>
      </c>
      <c r="M32" s="357">
        <v>4</v>
      </c>
      <c r="N32" s="357">
        <v>0</v>
      </c>
      <c r="O32" s="357">
        <v>4</v>
      </c>
      <c r="P32" s="357">
        <v>0</v>
      </c>
      <c r="Q32" s="357">
        <v>0</v>
      </c>
      <c r="R32" s="357">
        <v>0</v>
      </c>
      <c r="S32" s="357">
        <v>0.01</v>
      </c>
      <c r="T32" s="357">
        <v>0</v>
      </c>
      <c r="U32" s="357">
        <v>1</v>
      </c>
      <c r="V32" s="357">
        <v>0.3</v>
      </c>
      <c r="W32" s="358">
        <v>0.2</v>
      </c>
    </row>
    <row r="33" spans="2:23" x14ac:dyDescent="0.4">
      <c r="B33" s="355" t="s">
        <v>941</v>
      </c>
      <c r="C33" s="356" t="s">
        <v>941</v>
      </c>
      <c r="D33" s="357" t="s">
        <v>26</v>
      </c>
      <c r="E33" s="357">
        <v>43</v>
      </c>
      <c r="F33" s="357">
        <v>2.5</v>
      </c>
      <c r="G33" s="357">
        <v>1.3</v>
      </c>
      <c r="H33" s="357">
        <v>5.5</v>
      </c>
      <c r="I33" s="357">
        <v>81</v>
      </c>
      <c r="J33" s="357">
        <v>118</v>
      </c>
      <c r="K33" s="357">
        <v>6</v>
      </c>
      <c r="L33" s="357">
        <v>8</v>
      </c>
      <c r="M33" s="357">
        <v>26</v>
      </c>
      <c r="N33" s="357">
        <v>0.3</v>
      </c>
      <c r="O33" s="357">
        <v>4</v>
      </c>
      <c r="P33" s="357">
        <v>0</v>
      </c>
      <c r="Q33" s="357">
        <v>0.3</v>
      </c>
      <c r="R33" s="357">
        <v>3</v>
      </c>
      <c r="S33" s="357">
        <v>0.03</v>
      </c>
      <c r="T33" s="357">
        <v>0.02</v>
      </c>
      <c r="U33" s="357">
        <v>1</v>
      </c>
      <c r="V33" s="357">
        <v>0.5</v>
      </c>
      <c r="W33" s="358">
        <v>0.2</v>
      </c>
    </row>
    <row r="34" spans="2:23" x14ac:dyDescent="0.4">
      <c r="B34" s="355" t="s">
        <v>941</v>
      </c>
      <c r="C34" s="356" t="s">
        <v>941</v>
      </c>
      <c r="D34" s="357" t="s">
        <v>27</v>
      </c>
      <c r="E34" s="357">
        <v>13</v>
      </c>
      <c r="F34" s="357">
        <v>0.2</v>
      </c>
      <c r="G34" s="357">
        <v>0.3</v>
      </c>
      <c r="H34" s="357">
        <v>2.4</v>
      </c>
      <c r="I34" s="357">
        <v>136</v>
      </c>
      <c r="J34" s="357">
        <v>16</v>
      </c>
      <c r="K34" s="357">
        <v>8</v>
      </c>
      <c r="L34" s="357">
        <v>3</v>
      </c>
      <c r="M34" s="357">
        <v>7</v>
      </c>
      <c r="N34" s="357">
        <v>0</v>
      </c>
      <c r="O34" s="357">
        <v>35</v>
      </c>
      <c r="P34" s="357">
        <v>0</v>
      </c>
      <c r="Q34" s="357">
        <v>0</v>
      </c>
      <c r="R34" s="357">
        <v>11</v>
      </c>
      <c r="S34" s="357">
        <v>0.01</v>
      </c>
      <c r="T34" s="357">
        <v>0</v>
      </c>
      <c r="U34" s="357">
        <v>0</v>
      </c>
      <c r="V34" s="357">
        <v>0.4</v>
      </c>
      <c r="W34" s="358">
        <v>0.4</v>
      </c>
    </row>
    <row r="35" spans="2:23" x14ac:dyDescent="0.4">
      <c r="B35" s="355" t="s">
        <v>941</v>
      </c>
      <c r="C35" s="356" t="s">
        <v>942</v>
      </c>
      <c r="D35" s="357"/>
      <c r="E35" s="357">
        <v>460</v>
      </c>
      <c r="F35" s="357">
        <v>12</v>
      </c>
      <c r="G35" s="357">
        <v>11.6</v>
      </c>
      <c r="H35" s="357">
        <v>74.599999999999994</v>
      </c>
      <c r="I35" s="357">
        <v>753</v>
      </c>
      <c r="J35" s="357">
        <v>306</v>
      </c>
      <c r="K35" s="357">
        <v>30</v>
      </c>
      <c r="L35" s="357">
        <v>32</v>
      </c>
      <c r="M35" s="357">
        <v>111</v>
      </c>
      <c r="N35" s="357">
        <v>0.8</v>
      </c>
      <c r="O35" s="357">
        <v>45</v>
      </c>
      <c r="P35" s="357">
        <v>0</v>
      </c>
      <c r="Q35" s="357">
        <v>1.5</v>
      </c>
      <c r="R35" s="357">
        <v>34</v>
      </c>
      <c r="S35" s="357">
        <v>0.11</v>
      </c>
      <c r="T35" s="357">
        <v>0.06</v>
      </c>
      <c r="U35" s="357">
        <v>6</v>
      </c>
      <c r="V35" s="357">
        <v>2.2999999999999998</v>
      </c>
      <c r="W35" s="358">
        <v>1.8</v>
      </c>
    </row>
    <row r="36" spans="2:23" x14ac:dyDescent="0.4">
      <c r="B36" s="355" t="s">
        <v>941</v>
      </c>
      <c r="C36" s="356" t="s">
        <v>858</v>
      </c>
      <c r="D36" s="357" t="s">
        <v>915</v>
      </c>
      <c r="E36" s="357">
        <v>252</v>
      </c>
      <c r="F36" s="357">
        <v>3.8</v>
      </c>
      <c r="G36" s="357">
        <v>0.5</v>
      </c>
      <c r="H36" s="357">
        <v>55.7</v>
      </c>
      <c r="I36" s="357">
        <v>2</v>
      </c>
      <c r="J36" s="357">
        <v>44</v>
      </c>
      <c r="K36" s="357">
        <v>5</v>
      </c>
      <c r="L36" s="357">
        <v>11</v>
      </c>
      <c r="M36" s="357">
        <v>51</v>
      </c>
      <c r="N36" s="357">
        <v>0.2</v>
      </c>
      <c r="O36" s="357">
        <v>0</v>
      </c>
      <c r="P36" s="357">
        <v>0</v>
      </c>
      <c r="Q36" s="357">
        <v>0</v>
      </c>
      <c r="R36" s="357">
        <v>0</v>
      </c>
      <c r="S36" s="357">
        <v>0.03</v>
      </c>
      <c r="T36" s="357">
        <v>0.02</v>
      </c>
      <c r="U36" s="357">
        <v>0</v>
      </c>
      <c r="V36" s="357">
        <v>0.5</v>
      </c>
      <c r="W36" s="358">
        <v>0</v>
      </c>
    </row>
    <row r="37" spans="2:23" x14ac:dyDescent="0.4">
      <c r="B37" s="355" t="s">
        <v>941</v>
      </c>
      <c r="C37" s="356" t="s">
        <v>941</v>
      </c>
      <c r="D37" s="357" t="s">
        <v>28</v>
      </c>
      <c r="E37" s="357">
        <v>81</v>
      </c>
      <c r="F37" s="357">
        <v>3.4</v>
      </c>
      <c r="G37" s="357">
        <v>6.2</v>
      </c>
      <c r="H37" s="357">
        <v>3.3</v>
      </c>
      <c r="I37" s="357">
        <v>133</v>
      </c>
      <c r="J37" s="357">
        <v>94</v>
      </c>
      <c r="K37" s="357">
        <v>6</v>
      </c>
      <c r="L37" s="357">
        <v>6</v>
      </c>
      <c r="M37" s="357">
        <v>40</v>
      </c>
      <c r="N37" s="357">
        <v>0.1</v>
      </c>
      <c r="O37" s="357">
        <v>4</v>
      </c>
      <c r="P37" s="357">
        <v>0</v>
      </c>
      <c r="Q37" s="357">
        <v>0.1</v>
      </c>
      <c r="R37" s="357">
        <v>1</v>
      </c>
      <c r="S37" s="357">
        <v>0.72</v>
      </c>
      <c r="T37" s="357">
        <v>0.04</v>
      </c>
      <c r="U37" s="357">
        <v>5</v>
      </c>
      <c r="V37" s="357">
        <v>0.4</v>
      </c>
      <c r="W37" s="358">
        <v>0.4</v>
      </c>
    </row>
    <row r="38" spans="2:23" x14ac:dyDescent="0.4">
      <c r="B38" s="355" t="s">
        <v>941</v>
      </c>
      <c r="C38" s="356" t="s">
        <v>941</v>
      </c>
      <c r="D38" s="357" t="s">
        <v>29</v>
      </c>
      <c r="E38" s="357">
        <v>17</v>
      </c>
      <c r="F38" s="357">
        <v>0.3</v>
      </c>
      <c r="G38" s="357">
        <v>0.3</v>
      </c>
      <c r="H38" s="357">
        <v>3.2</v>
      </c>
      <c r="I38" s="357">
        <v>85</v>
      </c>
      <c r="J38" s="357">
        <v>39</v>
      </c>
      <c r="K38" s="357">
        <v>8</v>
      </c>
      <c r="L38" s="357">
        <v>5</v>
      </c>
      <c r="M38" s="357">
        <v>8</v>
      </c>
      <c r="N38" s="357">
        <v>0.1</v>
      </c>
      <c r="O38" s="357">
        <v>57</v>
      </c>
      <c r="P38" s="357">
        <v>0</v>
      </c>
      <c r="Q38" s="357">
        <v>0.1</v>
      </c>
      <c r="R38" s="357">
        <v>0</v>
      </c>
      <c r="S38" s="357">
        <v>0</v>
      </c>
      <c r="T38" s="357">
        <v>0</v>
      </c>
      <c r="U38" s="357">
        <v>0</v>
      </c>
      <c r="V38" s="357">
        <v>0.9</v>
      </c>
      <c r="W38" s="358">
        <v>0.2</v>
      </c>
    </row>
    <row r="39" spans="2:23" x14ac:dyDescent="0.4">
      <c r="B39" s="355" t="s">
        <v>941</v>
      </c>
      <c r="C39" s="356" t="s">
        <v>941</v>
      </c>
      <c r="D39" s="357" t="s">
        <v>30</v>
      </c>
      <c r="E39" s="357">
        <v>89</v>
      </c>
      <c r="F39" s="357">
        <v>3.7</v>
      </c>
      <c r="G39" s="357">
        <v>5.2</v>
      </c>
      <c r="H39" s="357">
        <v>6.1</v>
      </c>
      <c r="I39" s="357">
        <v>297</v>
      </c>
      <c r="J39" s="357">
        <v>85</v>
      </c>
      <c r="K39" s="357">
        <v>16</v>
      </c>
      <c r="L39" s="357">
        <v>13</v>
      </c>
      <c r="M39" s="357">
        <v>47</v>
      </c>
      <c r="N39" s="357">
        <v>0.6</v>
      </c>
      <c r="O39" s="357">
        <v>20</v>
      </c>
      <c r="P39" s="357">
        <v>0</v>
      </c>
      <c r="Q39" s="357">
        <v>0.9</v>
      </c>
      <c r="R39" s="357">
        <v>8</v>
      </c>
      <c r="S39" s="357">
        <v>0.02</v>
      </c>
      <c r="T39" s="357">
        <v>0.01</v>
      </c>
      <c r="U39" s="357">
        <v>2</v>
      </c>
      <c r="V39" s="357">
        <v>1.5</v>
      </c>
      <c r="W39" s="358">
        <v>0.8</v>
      </c>
    </row>
    <row r="40" spans="2:23" x14ac:dyDescent="0.4">
      <c r="B40" s="355" t="s">
        <v>941</v>
      </c>
      <c r="C40" s="356" t="s">
        <v>941</v>
      </c>
      <c r="D40" s="357" t="s">
        <v>946</v>
      </c>
      <c r="E40" s="357">
        <v>6</v>
      </c>
      <c r="F40" s="357">
        <v>0.3</v>
      </c>
      <c r="G40" s="357">
        <v>0</v>
      </c>
      <c r="H40" s="357">
        <v>1.2</v>
      </c>
      <c r="I40" s="357">
        <v>25</v>
      </c>
      <c r="J40" s="357">
        <v>19</v>
      </c>
      <c r="K40" s="357">
        <v>15</v>
      </c>
      <c r="L40" s="357">
        <v>4</v>
      </c>
      <c r="M40" s="357">
        <v>5</v>
      </c>
      <c r="N40" s="357">
        <v>0.1</v>
      </c>
      <c r="O40" s="357">
        <v>91</v>
      </c>
      <c r="P40" s="357">
        <v>0</v>
      </c>
      <c r="Q40" s="357">
        <v>0.3</v>
      </c>
      <c r="R40" s="357">
        <v>35</v>
      </c>
      <c r="S40" s="357">
        <v>0</v>
      </c>
      <c r="T40" s="357">
        <v>0</v>
      </c>
      <c r="U40" s="357">
        <v>0</v>
      </c>
      <c r="V40" s="357">
        <v>0.6</v>
      </c>
      <c r="W40" s="358">
        <v>0.1</v>
      </c>
    </row>
    <row r="41" spans="2:23" x14ac:dyDescent="0.4">
      <c r="B41" s="355" t="s">
        <v>941</v>
      </c>
      <c r="C41" s="356" t="s">
        <v>942</v>
      </c>
      <c r="D41" s="357"/>
      <c r="E41" s="357">
        <v>445</v>
      </c>
      <c r="F41" s="357">
        <v>11.5</v>
      </c>
      <c r="G41" s="357">
        <v>12.2</v>
      </c>
      <c r="H41" s="357">
        <v>69.5</v>
      </c>
      <c r="I41" s="357">
        <v>542</v>
      </c>
      <c r="J41" s="357">
        <v>281</v>
      </c>
      <c r="K41" s="357">
        <v>50</v>
      </c>
      <c r="L41" s="357">
        <v>39</v>
      </c>
      <c r="M41" s="357">
        <v>151</v>
      </c>
      <c r="N41" s="357">
        <v>1.1000000000000001</v>
      </c>
      <c r="O41" s="357">
        <v>172</v>
      </c>
      <c r="P41" s="357">
        <v>0</v>
      </c>
      <c r="Q41" s="357">
        <v>1.4</v>
      </c>
      <c r="R41" s="357">
        <v>44</v>
      </c>
      <c r="S41" s="357">
        <v>0.77</v>
      </c>
      <c r="T41" s="357">
        <v>7.0000000000000007E-2</v>
      </c>
      <c r="U41" s="357">
        <v>7</v>
      </c>
      <c r="V41" s="357">
        <v>3.9</v>
      </c>
      <c r="W41" s="358">
        <v>1.5</v>
      </c>
    </row>
    <row r="42" spans="2:23" x14ac:dyDescent="0.4">
      <c r="B42" s="355" t="s">
        <v>944</v>
      </c>
      <c r="C42" s="356"/>
      <c r="D42" s="357"/>
      <c r="E42" s="357">
        <v>905</v>
      </c>
      <c r="F42" s="357">
        <v>23.5</v>
      </c>
      <c r="G42" s="357">
        <v>23.8</v>
      </c>
      <c r="H42" s="357">
        <v>144.1</v>
      </c>
      <c r="I42" s="357">
        <v>1295</v>
      </c>
      <c r="J42" s="357">
        <v>587</v>
      </c>
      <c r="K42" s="357">
        <v>80</v>
      </c>
      <c r="L42" s="357">
        <v>71</v>
      </c>
      <c r="M42" s="357">
        <v>262</v>
      </c>
      <c r="N42" s="357">
        <v>1.9</v>
      </c>
      <c r="O42" s="357">
        <v>217</v>
      </c>
      <c r="P42" s="357">
        <v>0</v>
      </c>
      <c r="Q42" s="357">
        <v>2.9</v>
      </c>
      <c r="R42" s="357">
        <v>78</v>
      </c>
      <c r="S42" s="357">
        <v>0.88</v>
      </c>
      <c r="T42" s="357">
        <v>0.13</v>
      </c>
      <c r="U42" s="357">
        <v>13</v>
      </c>
      <c r="V42" s="357">
        <v>6.2</v>
      </c>
      <c r="W42" s="358">
        <v>3.3</v>
      </c>
    </row>
    <row r="43" spans="2:23" x14ac:dyDescent="0.4">
      <c r="B43" s="359">
        <v>45295</v>
      </c>
      <c r="C43" s="356" t="s">
        <v>848</v>
      </c>
      <c r="D43" s="357" t="s">
        <v>915</v>
      </c>
      <c r="E43" s="357">
        <v>252</v>
      </c>
      <c r="F43" s="357">
        <v>3.8</v>
      </c>
      <c r="G43" s="357">
        <v>0.5</v>
      </c>
      <c r="H43" s="357">
        <v>55.7</v>
      </c>
      <c r="I43" s="357">
        <v>2</v>
      </c>
      <c r="J43" s="357">
        <v>44</v>
      </c>
      <c r="K43" s="357">
        <v>5</v>
      </c>
      <c r="L43" s="357">
        <v>11</v>
      </c>
      <c r="M43" s="357">
        <v>51</v>
      </c>
      <c r="N43" s="357">
        <v>0.2</v>
      </c>
      <c r="O43" s="357">
        <v>0</v>
      </c>
      <c r="P43" s="357">
        <v>0</v>
      </c>
      <c r="Q43" s="357">
        <v>0</v>
      </c>
      <c r="R43" s="357">
        <v>0</v>
      </c>
      <c r="S43" s="357">
        <v>0.03</v>
      </c>
      <c r="T43" s="357">
        <v>0.02</v>
      </c>
      <c r="U43" s="357">
        <v>0</v>
      </c>
      <c r="V43" s="357">
        <v>0.5</v>
      </c>
      <c r="W43" s="358">
        <v>0</v>
      </c>
    </row>
    <row r="44" spans="2:23" x14ac:dyDescent="0.4">
      <c r="B44" s="355" t="s">
        <v>941</v>
      </c>
      <c r="C44" s="356" t="s">
        <v>941</v>
      </c>
      <c r="D44" s="357" t="s">
        <v>32</v>
      </c>
      <c r="E44" s="357">
        <v>73</v>
      </c>
      <c r="F44" s="357">
        <v>4.0999999999999996</v>
      </c>
      <c r="G44" s="357">
        <v>4.5</v>
      </c>
      <c r="H44" s="357">
        <v>4.4000000000000004</v>
      </c>
      <c r="I44" s="357">
        <v>193</v>
      </c>
      <c r="J44" s="357">
        <v>11</v>
      </c>
      <c r="K44" s="357">
        <v>0</v>
      </c>
      <c r="L44" s="357">
        <v>0</v>
      </c>
      <c r="M44" s="357">
        <v>3</v>
      </c>
      <c r="N44" s="357">
        <v>0</v>
      </c>
      <c r="O44" s="357">
        <v>0</v>
      </c>
      <c r="P44" s="357">
        <v>0</v>
      </c>
      <c r="Q44" s="357">
        <v>0</v>
      </c>
      <c r="R44" s="357">
        <v>0</v>
      </c>
      <c r="S44" s="357">
        <v>0</v>
      </c>
      <c r="T44" s="357">
        <v>0.01</v>
      </c>
      <c r="U44" s="357">
        <v>0</v>
      </c>
      <c r="V44" s="357">
        <v>0.4</v>
      </c>
      <c r="W44" s="358">
        <v>0.5</v>
      </c>
    </row>
    <row r="45" spans="2:23" x14ac:dyDescent="0.4">
      <c r="B45" s="355" t="s">
        <v>941</v>
      </c>
      <c r="C45" s="356" t="s">
        <v>941</v>
      </c>
      <c r="D45" s="357" t="s">
        <v>33</v>
      </c>
      <c r="E45" s="357">
        <v>5</v>
      </c>
      <c r="F45" s="357">
        <v>0</v>
      </c>
      <c r="G45" s="357">
        <v>0</v>
      </c>
      <c r="H45" s="357">
        <v>1</v>
      </c>
      <c r="I45" s="357">
        <v>3</v>
      </c>
      <c r="J45" s="357">
        <v>39</v>
      </c>
      <c r="K45" s="357">
        <v>4</v>
      </c>
      <c r="L45" s="357">
        <v>2</v>
      </c>
      <c r="M45" s="357">
        <v>3</v>
      </c>
      <c r="N45" s="357">
        <v>0</v>
      </c>
      <c r="O45" s="357">
        <v>83</v>
      </c>
      <c r="P45" s="357">
        <v>0</v>
      </c>
      <c r="Q45" s="357">
        <v>0</v>
      </c>
      <c r="R45" s="357">
        <v>0</v>
      </c>
      <c r="S45" s="357">
        <v>0</v>
      </c>
      <c r="T45" s="357">
        <v>0</v>
      </c>
      <c r="U45" s="357">
        <v>1</v>
      </c>
      <c r="V45" s="357">
        <v>0.2</v>
      </c>
      <c r="W45" s="358">
        <v>0</v>
      </c>
    </row>
    <row r="46" spans="2:23" x14ac:dyDescent="0.4">
      <c r="B46" s="355" t="s">
        <v>941</v>
      </c>
      <c r="C46" s="356" t="s">
        <v>941</v>
      </c>
      <c r="D46" s="357" t="s">
        <v>34</v>
      </c>
      <c r="E46" s="357">
        <v>45</v>
      </c>
      <c r="F46" s="357">
        <v>1.9</v>
      </c>
      <c r="G46" s="357">
        <v>1.6</v>
      </c>
      <c r="H46" s="357">
        <v>5.6</v>
      </c>
      <c r="I46" s="357">
        <v>180</v>
      </c>
      <c r="J46" s="357">
        <v>89</v>
      </c>
      <c r="K46" s="357">
        <v>10</v>
      </c>
      <c r="L46" s="357">
        <v>7</v>
      </c>
      <c r="M46" s="357">
        <v>27</v>
      </c>
      <c r="N46" s="357">
        <v>0.1</v>
      </c>
      <c r="O46" s="357">
        <v>142</v>
      </c>
      <c r="P46" s="357">
        <v>0.2</v>
      </c>
      <c r="Q46" s="357">
        <v>0</v>
      </c>
      <c r="R46" s="357">
        <v>8</v>
      </c>
      <c r="S46" s="357">
        <v>0.03</v>
      </c>
      <c r="T46" s="357">
        <v>0.03</v>
      </c>
      <c r="U46" s="357">
        <v>4</v>
      </c>
      <c r="V46" s="357">
        <v>0.7</v>
      </c>
      <c r="W46" s="358">
        <v>0.5</v>
      </c>
    </row>
    <row r="47" spans="2:23" x14ac:dyDescent="0.4">
      <c r="B47" s="355" t="s">
        <v>941</v>
      </c>
      <c r="C47" s="356" t="s">
        <v>941</v>
      </c>
      <c r="D47" s="357" t="s">
        <v>35</v>
      </c>
      <c r="E47" s="357">
        <v>14</v>
      </c>
      <c r="F47" s="357">
        <v>1</v>
      </c>
      <c r="G47" s="357">
        <v>0.7</v>
      </c>
      <c r="H47" s="357">
        <v>1.1000000000000001</v>
      </c>
      <c r="I47" s="357">
        <v>102</v>
      </c>
      <c r="J47" s="357">
        <v>14</v>
      </c>
      <c r="K47" s="357">
        <v>12</v>
      </c>
      <c r="L47" s="357">
        <v>3</v>
      </c>
      <c r="M47" s="357">
        <v>11</v>
      </c>
      <c r="N47" s="357">
        <v>0.1</v>
      </c>
      <c r="O47" s="357">
        <v>0</v>
      </c>
      <c r="P47" s="357">
        <v>0</v>
      </c>
      <c r="Q47" s="357">
        <v>0.1</v>
      </c>
      <c r="R47" s="357">
        <v>1</v>
      </c>
      <c r="S47" s="357">
        <v>0.01</v>
      </c>
      <c r="T47" s="357">
        <v>0</v>
      </c>
      <c r="U47" s="357">
        <v>0</v>
      </c>
      <c r="V47" s="357">
        <v>0</v>
      </c>
      <c r="W47" s="358">
        <v>0.2</v>
      </c>
    </row>
    <row r="48" spans="2:23" x14ac:dyDescent="0.4">
      <c r="B48" s="355" t="s">
        <v>941</v>
      </c>
      <c r="C48" s="356" t="s">
        <v>942</v>
      </c>
      <c r="D48" s="357"/>
      <c r="E48" s="357">
        <v>389</v>
      </c>
      <c r="F48" s="357">
        <v>10.8</v>
      </c>
      <c r="G48" s="357">
        <v>7.3</v>
      </c>
      <c r="H48" s="357">
        <v>67.8</v>
      </c>
      <c r="I48" s="357">
        <v>480</v>
      </c>
      <c r="J48" s="357">
        <v>197</v>
      </c>
      <c r="K48" s="357">
        <v>31</v>
      </c>
      <c r="L48" s="357">
        <v>23</v>
      </c>
      <c r="M48" s="357">
        <v>95</v>
      </c>
      <c r="N48" s="357">
        <v>0.4</v>
      </c>
      <c r="O48" s="357">
        <v>225</v>
      </c>
      <c r="P48" s="357">
        <v>0.2</v>
      </c>
      <c r="Q48" s="357">
        <v>0.1</v>
      </c>
      <c r="R48" s="357">
        <v>9</v>
      </c>
      <c r="S48" s="357">
        <v>7.0000000000000007E-2</v>
      </c>
      <c r="T48" s="357">
        <v>0.06</v>
      </c>
      <c r="U48" s="357">
        <v>5</v>
      </c>
      <c r="V48" s="357">
        <v>1.8</v>
      </c>
      <c r="W48" s="358">
        <v>1.2</v>
      </c>
    </row>
    <row r="49" spans="2:23" x14ac:dyDescent="0.4">
      <c r="B49" s="355" t="s">
        <v>941</v>
      </c>
      <c r="C49" s="356" t="s">
        <v>858</v>
      </c>
      <c r="D49" s="357" t="s">
        <v>915</v>
      </c>
      <c r="E49" s="357">
        <v>252</v>
      </c>
      <c r="F49" s="357">
        <v>3.8</v>
      </c>
      <c r="G49" s="357">
        <v>0.5</v>
      </c>
      <c r="H49" s="357">
        <v>55.7</v>
      </c>
      <c r="I49" s="357">
        <v>2</v>
      </c>
      <c r="J49" s="357">
        <v>44</v>
      </c>
      <c r="K49" s="357">
        <v>5</v>
      </c>
      <c r="L49" s="357">
        <v>11</v>
      </c>
      <c r="M49" s="357">
        <v>51</v>
      </c>
      <c r="N49" s="357">
        <v>0.2</v>
      </c>
      <c r="O49" s="357">
        <v>0</v>
      </c>
      <c r="P49" s="357">
        <v>0</v>
      </c>
      <c r="Q49" s="357">
        <v>0</v>
      </c>
      <c r="R49" s="357">
        <v>0</v>
      </c>
      <c r="S49" s="357">
        <v>0.03</v>
      </c>
      <c r="T49" s="357">
        <v>0.02</v>
      </c>
      <c r="U49" s="357">
        <v>0</v>
      </c>
      <c r="V49" s="357">
        <v>0.5</v>
      </c>
      <c r="W49" s="358">
        <v>0</v>
      </c>
    </row>
    <row r="50" spans="2:23" x14ac:dyDescent="0.4">
      <c r="B50" s="355" t="s">
        <v>941</v>
      </c>
      <c r="C50" s="356" t="s">
        <v>941</v>
      </c>
      <c r="D50" s="357" t="s">
        <v>36</v>
      </c>
      <c r="E50" s="357">
        <v>54</v>
      </c>
      <c r="F50" s="357">
        <v>3.1</v>
      </c>
      <c r="G50" s="357">
        <v>3.1</v>
      </c>
      <c r="H50" s="357">
        <v>3.2</v>
      </c>
      <c r="I50" s="357">
        <v>184</v>
      </c>
      <c r="J50" s="357">
        <v>35</v>
      </c>
      <c r="K50" s="357">
        <v>14</v>
      </c>
      <c r="L50" s="357">
        <v>3</v>
      </c>
      <c r="M50" s="357">
        <v>45</v>
      </c>
      <c r="N50" s="357">
        <v>0.5</v>
      </c>
      <c r="O50" s="357">
        <v>38</v>
      </c>
      <c r="P50" s="357">
        <v>0.5</v>
      </c>
      <c r="Q50" s="357">
        <v>0.4</v>
      </c>
      <c r="R50" s="357">
        <v>3</v>
      </c>
      <c r="S50" s="357">
        <v>0.02</v>
      </c>
      <c r="T50" s="357">
        <v>0.11</v>
      </c>
      <c r="U50" s="357">
        <v>0</v>
      </c>
      <c r="V50" s="357">
        <v>0</v>
      </c>
      <c r="W50" s="358">
        <v>0.5</v>
      </c>
    </row>
    <row r="51" spans="2:23" x14ac:dyDescent="0.4">
      <c r="B51" s="355" t="s">
        <v>941</v>
      </c>
      <c r="C51" s="356" t="s">
        <v>941</v>
      </c>
      <c r="D51" s="357" t="s">
        <v>38</v>
      </c>
      <c r="E51" s="357">
        <v>11</v>
      </c>
      <c r="F51" s="357">
        <v>0.6</v>
      </c>
      <c r="G51" s="357">
        <v>0.3</v>
      </c>
      <c r="H51" s="357">
        <v>1.4</v>
      </c>
      <c r="I51" s="357">
        <v>77</v>
      </c>
      <c r="J51" s="357">
        <v>88</v>
      </c>
      <c r="K51" s="357">
        <v>34</v>
      </c>
      <c r="L51" s="357">
        <v>4</v>
      </c>
      <c r="M51" s="357">
        <v>12</v>
      </c>
      <c r="N51" s="357">
        <v>0.4</v>
      </c>
      <c r="O51" s="357">
        <v>83</v>
      </c>
      <c r="P51" s="357">
        <v>0</v>
      </c>
      <c r="Q51" s="357">
        <v>1.2</v>
      </c>
      <c r="R51" s="357">
        <v>34</v>
      </c>
      <c r="S51" s="357">
        <v>0.01</v>
      </c>
      <c r="T51" s="357">
        <v>0.02</v>
      </c>
      <c r="U51" s="357">
        <v>6</v>
      </c>
      <c r="V51" s="357">
        <v>0.4</v>
      </c>
      <c r="W51" s="358">
        <v>0.1</v>
      </c>
    </row>
    <row r="52" spans="2:23" x14ac:dyDescent="0.4">
      <c r="B52" s="355" t="s">
        <v>941</v>
      </c>
      <c r="C52" s="356" t="s">
        <v>941</v>
      </c>
      <c r="D52" s="357" t="s">
        <v>39</v>
      </c>
      <c r="E52" s="357">
        <v>39</v>
      </c>
      <c r="F52" s="357">
        <v>2.1</v>
      </c>
      <c r="G52" s="357">
        <v>1.4</v>
      </c>
      <c r="H52" s="357">
        <v>5.2</v>
      </c>
      <c r="I52" s="357">
        <v>92</v>
      </c>
      <c r="J52" s="357">
        <v>113</v>
      </c>
      <c r="K52" s="357">
        <v>4</v>
      </c>
      <c r="L52" s="357">
        <v>7</v>
      </c>
      <c r="M52" s="357">
        <v>26</v>
      </c>
      <c r="N52" s="357">
        <v>0.2</v>
      </c>
      <c r="O52" s="357">
        <v>95</v>
      </c>
      <c r="P52" s="357">
        <v>0</v>
      </c>
      <c r="Q52" s="357">
        <v>0</v>
      </c>
      <c r="R52" s="357">
        <v>0</v>
      </c>
      <c r="S52" s="357">
        <v>7.0000000000000007E-2</v>
      </c>
      <c r="T52" s="357">
        <v>0.02</v>
      </c>
      <c r="U52" s="357">
        <v>4</v>
      </c>
      <c r="V52" s="357">
        <v>0.7</v>
      </c>
      <c r="W52" s="358">
        <v>0.2</v>
      </c>
    </row>
    <row r="53" spans="2:23" x14ac:dyDescent="0.4">
      <c r="B53" s="355" t="s">
        <v>941</v>
      </c>
      <c r="C53" s="356" t="s">
        <v>941</v>
      </c>
      <c r="D53" s="357" t="s">
        <v>40</v>
      </c>
      <c r="E53" s="357">
        <v>29</v>
      </c>
      <c r="F53" s="357">
        <v>1.2</v>
      </c>
      <c r="G53" s="357">
        <v>0.5</v>
      </c>
      <c r="H53" s="357">
        <v>5.0999999999999996</v>
      </c>
      <c r="I53" s="357">
        <v>224</v>
      </c>
      <c r="J53" s="357">
        <v>23</v>
      </c>
      <c r="K53" s="357">
        <v>2</v>
      </c>
      <c r="L53" s="357">
        <v>2</v>
      </c>
      <c r="M53" s="357">
        <v>11</v>
      </c>
      <c r="N53" s="357">
        <v>0</v>
      </c>
      <c r="O53" s="357">
        <v>2</v>
      </c>
      <c r="P53" s="357">
        <v>0</v>
      </c>
      <c r="Q53" s="357">
        <v>0</v>
      </c>
      <c r="R53" s="357">
        <v>0</v>
      </c>
      <c r="S53" s="357">
        <v>0.03</v>
      </c>
      <c r="T53" s="357">
        <v>0.01</v>
      </c>
      <c r="U53" s="357">
        <v>0</v>
      </c>
      <c r="V53" s="357">
        <v>0.3</v>
      </c>
      <c r="W53" s="358">
        <v>0.6</v>
      </c>
    </row>
    <row r="54" spans="2:23" x14ac:dyDescent="0.4">
      <c r="B54" s="355" t="s">
        <v>941</v>
      </c>
      <c r="C54" s="356" t="s">
        <v>942</v>
      </c>
      <c r="D54" s="357"/>
      <c r="E54" s="357">
        <v>385</v>
      </c>
      <c r="F54" s="357">
        <v>10.8</v>
      </c>
      <c r="G54" s="357">
        <v>5.8</v>
      </c>
      <c r="H54" s="357">
        <v>70.599999999999994</v>
      </c>
      <c r="I54" s="357">
        <v>579</v>
      </c>
      <c r="J54" s="357">
        <v>303</v>
      </c>
      <c r="K54" s="357">
        <v>59</v>
      </c>
      <c r="L54" s="357">
        <v>27</v>
      </c>
      <c r="M54" s="357">
        <v>145</v>
      </c>
      <c r="N54" s="357">
        <v>1.3</v>
      </c>
      <c r="O54" s="357">
        <v>218</v>
      </c>
      <c r="P54" s="357">
        <v>0.5</v>
      </c>
      <c r="Q54" s="357">
        <v>1.6</v>
      </c>
      <c r="R54" s="357">
        <v>37</v>
      </c>
      <c r="S54" s="357">
        <v>0.16</v>
      </c>
      <c r="T54" s="357">
        <v>0.18</v>
      </c>
      <c r="U54" s="357">
        <v>10</v>
      </c>
      <c r="V54" s="357">
        <v>1.9</v>
      </c>
      <c r="W54" s="358">
        <v>1.4</v>
      </c>
    </row>
    <row r="55" spans="2:23" x14ac:dyDescent="0.4">
      <c r="B55" s="355" t="s">
        <v>944</v>
      </c>
      <c r="C55" s="356"/>
      <c r="D55" s="357"/>
      <c r="E55" s="357">
        <v>774</v>
      </c>
      <c r="F55" s="357">
        <v>21.6</v>
      </c>
      <c r="G55" s="357">
        <v>13.1</v>
      </c>
      <c r="H55" s="357">
        <v>138.4</v>
      </c>
      <c r="I55" s="357">
        <v>1059</v>
      </c>
      <c r="J55" s="357">
        <v>500</v>
      </c>
      <c r="K55" s="357">
        <v>90</v>
      </c>
      <c r="L55" s="357">
        <v>50</v>
      </c>
      <c r="M55" s="357">
        <v>240</v>
      </c>
      <c r="N55" s="357">
        <v>1.7</v>
      </c>
      <c r="O55" s="357">
        <v>443</v>
      </c>
      <c r="P55" s="357">
        <v>0.7</v>
      </c>
      <c r="Q55" s="357">
        <v>1.7</v>
      </c>
      <c r="R55" s="357">
        <v>46</v>
      </c>
      <c r="S55" s="357">
        <v>0.23</v>
      </c>
      <c r="T55" s="357">
        <v>0.24</v>
      </c>
      <c r="U55" s="357">
        <v>15</v>
      </c>
      <c r="V55" s="357">
        <v>3.7</v>
      </c>
      <c r="W55" s="358">
        <v>2.6</v>
      </c>
    </row>
    <row r="56" spans="2:23" x14ac:dyDescent="0.4">
      <c r="B56" s="359">
        <v>45296</v>
      </c>
      <c r="C56" s="356" t="s">
        <v>848</v>
      </c>
      <c r="D56" s="357" t="s">
        <v>915</v>
      </c>
      <c r="E56" s="357">
        <v>252</v>
      </c>
      <c r="F56" s="357">
        <v>3.8</v>
      </c>
      <c r="G56" s="357">
        <v>0.5</v>
      </c>
      <c r="H56" s="357">
        <v>55.7</v>
      </c>
      <c r="I56" s="357">
        <v>2</v>
      </c>
      <c r="J56" s="357">
        <v>44</v>
      </c>
      <c r="K56" s="357">
        <v>5</v>
      </c>
      <c r="L56" s="357">
        <v>11</v>
      </c>
      <c r="M56" s="357">
        <v>51</v>
      </c>
      <c r="N56" s="357">
        <v>0.2</v>
      </c>
      <c r="O56" s="357">
        <v>0</v>
      </c>
      <c r="P56" s="357">
        <v>0</v>
      </c>
      <c r="Q56" s="357">
        <v>0</v>
      </c>
      <c r="R56" s="357">
        <v>0</v>
      </c>
      <c r="S56" s="357">
        <v>0.03</v>
      </c>
      <c r="T56" s="357">
        <v>0.02</v>
      </c>
      <c r="U56" s="357">
        <v>0</v>
      </c>
      <c r="V56" s="357">
        <v>0.5</v>
      </c>
      <c r="W56" s="358">
        <v>0</v>
      </c>
    </row>
    <row r="57" spans="2:23" x14ac:dyDescent="0.4">
      <c r="B57" s="355" t="s">
        <v>941</v>
      </c>
      <c r="C57" s="356" t="s">
        <v>941</v>
      </c>
      <c r="D57" s="357" t="s">
        <v>41</v>
      </c>
      <c r="E57" s="357">
        <v>106</v>
      </c>
      <c r="F57" s="357">
        <v>7.3</v>
      </c>
      <c r="G57" s="357">
        <v>5.5</v>
      </c>
      <c r="H57" s="357">
        <v>6.4</v>
      </c>
      <c r="I57" s="357">
        <v>269</v>
      </c>
      <c r="J57" s="357">
        <v>217</v>
      </c>
      <c r="K57" s="357">
        <v>54</v>
      </c>
      <c r="L57" s="357">
        <v>25</v>
      </c>
      <c r="M57" s="357">
        <v>130</v>
      </c>
      <c r="N57" s="357">
        <v>0.7</v>
      </c>
      <c r="O57" s="357">
        <v>0</v>
      </c>
      <c r="P57" s="357">
        <v>0</v>
      </c>
      <c r="Q57" s="357">
        <v>0.3</v>
      </c>
      <c r="R57" s="357">
        <v>6</v>
      </c>
      <c r="S57" s="357">
        <v>7.0000000000000007E-2</v>
      </c>
      <c r="T57" s="357">
        <v>0.05</v>
      </c>
      <c r="U57" s="357">
        <v>1</v>
      </c>
      <c r="V57" s="357">
        <v>1.4</v>
      </c>
      <c r="W57" s="358">
        <v>0.7</v>
      </c>
    </row>
    <row r="58" spans="2:23" x14ac:dyDescent="0.4">
      <c r="B58" s="355" t="s">
        <v>941</v>
      </c>
      <c r="C58" s="356" t="s">
        <v>941</v>
      </c>
      <c r="D58" s="357" t="s">
        <v>43</v>
      </c>
      <c r="E58" s="357">
        <v>11</v>
      </c>
      <c r="F58" s="357">
        <v>1</v>
      </c>
      <c r="G58" s="357">
        <v>0.4</v>
      </c>
      <c r="H58" s="357">
        <v>0.9</v>
      </c>
      <c r="I58" s="357">
        <v>107</v>
      </c>
      <c r="J58" s="357">
        <v>41</v>
      </c>
      <c r="K58" s="357">
        <v>17</v>
      </c>
      <c r="L58" s="357">
        <v>8</v>
      </c>
      <c r="M58" s="357">
        <v>15</v>
      </c>
      <c r="N58" s="357">
        <v>0.3</v>
      </c>
      <c r="O58" s="357">
        <v>69</v>
      </c>
      <c r="P58" s="357">
        <v>0.1</v>
      </c>
      <c r="Q58" s="357">
        <v>0.4</v>
      </c>
      <c r="R58" s="357">
        <v>44</v>
      </c>
      <c r="S58" s="357">
        <v>0.01</v>
      </c>
      <c r="T58" s="357">
        <v>0.03</v>
      </c>
      <c r="U58" s="357">
        <v>3</v>
      </c>
      <c r="V58" s="357">
        <v>0.5</v>
      </c>
      <c r="W58" s="358">
        <v>0.2</v>
      </c>
    </row>
    <row r="59" spans="2:23" x14ac:dyDescent="0.4">
      <c r="B59" s="355" t="s">
        <v>941</v>
      </c>
      <c r="C59" s="356" t="s">
        <v>941</v>
      </c>
      <c r="D59" s="357" t="s">
        <v>44</v>
      </c>
      <c r="E59" s="357">
        <v>24</v>
      </c>
      <c r="F59" s="357">
        <v>0.8</v>
      </c>
      <c r="G59" s="357">
        <v>0</v>
      </c>
      <c r="H59" s="357">
        <v>5.6</v>
      </c>
      <c r="I59" s="357">
        <v>113</v>
      </c>
      <c r="J59" s="357">
        <v>119</v>
      </c>
      <c r="K59" s="357">
        <v>8</v>
      </c>
      <c r="L59" s="357">
        <v>7</v>
      </c>
      <c r="M59" s="357">
        <v>17</v>
      </c>
      <c r="N59" s="357">
        <v>0.1</v>
      </c>
      <c r="O59" s="357">
        <v>0</v>
      </c>
      <c r="P59" s="357">
        <v>0.1</v>
      </c>
      <c r="Q59" s="357">
        <v>0.1</v>
      </c>
      <c r="R59" s="357">
        <v>0</v>
      </c>
      <c r="S59" s="357">
        <v>0.02</v>
      </c>
      <c r="T59" s="357">
        <v>0.01</v>
      </c>
      <c r="U59" s="357">
        <v>4</v>
      </c>
      <c r="V59" s="357">
        <v>0.8</v>
      </c>
      <c r="W59" s="358">
        <v>0.3</v>
      </c>
    </row>
    <row r="60" spans="2:23" x14ac:dyDescent="0.4">
      <c r="B60" s="355" t="s">
        <v>941</v>
      </c>
      <c r="C60" s="356" t="s">
        <v>941</v>
      </c>
      <c r="D60" s="357" t="s">
        <v>45</v>
      </c>
      <c r="E60" s="357">
        <v>14</v>
      </c>
      <c r="F60" s="357">
        <v>0.8</v>
      </c>
      <c r="G60" s="357">
        <v>0.3</v>
      </c>
      <c r="H60" s="357">
        <v>1.8</v>
      </c>
      <c r="I60" s="357">
        <v>117</v>
      </c>
      <c r="J60" s="357">
        <v>39</v>
      </c>
      <c r="K60" s="357">
        <v>5</v>
      </c>
      <c r="L60" s="357">
        <v>4</v>
      </c>
      <c r="M60" s="357">
        <v>11</v>
      </c>
      <c r="N60" s="357">
        <v>0.1</v>
      </c>
      <c r="O60" s="357">
        <v>0</v>
      </c>
      <c r="P60" s="357">
        <v>0</v>
      </c>
      <c r="Q60" s="357">
        <v>0.1</v>
      </c>
      <c r="R60" s="357">
        <v>6</v>
      </c>
      <c r="S60" s="357">
        <v>0.01</v>
      </c>
      <c r="T60" s="357">
        <v>0</v>
      </c>
      <c r="U60" s="357">
        <v>4</v>
      </c>
      <c r="V60" s="357">
        <v>0.3</v>
      </c>
      <c r="W60" s="358">
        <v>0.2</v>
      </c>
    </row>
    <row r="61" spans="2:23" x14ac:dyDescent="0.4">
      <c r="B61" s="355" t="s">
        <v>941</v>
      </c>
      <c r="C61" s="356" t="s">
        <v>942</v>
      </c>
      <c r="D61" s="357"/>
      <c r="E61" s="357">
        <v>407</v>
      </c>
      <c r="F61" s="357">
        <v>13.7</v>
      </c>
      <c r="G61" s="357">
        <v>6.7</v>
      </c>
      <c r="H61" s="357">
        <v>70.400000000000006</v>
      </c>
      <c r="I61" s="357">
        <v>608</v>
      </c>
      <c r="J61" s="357">
        <v>460</v>
      </c>
      <c r="K61" s="357">
        <v>89</v>
      </c>
      <c r="L61" s="357">
        <v>55</v>
      </c>
      <c r="M61" s="357">
        <v>224</v>
      </c>
      <c r="N61" s="357">
        <v>1.4</v>
      </c>
      <c r="O61" s="357">
        <v>69</v>
      </c>
      <c r="P61" s="357">
        <v>0.2</v>
      </c>
      <c r="Q61" s="357">
        <v>0.9</v>
      </c>
      <c r="R61" s="357">
        <v>56</v>
      </c>
      <c r="S61" s="357">
        <v>0.14000000000000001</v>
      </c>
      <c r="T61" s="357">
        <v>0.11</v>
      </c>
      <c r="U61" s="357">
        <v>12</v>
      </c>
      <c r="V61" s="357">
        <v>3.5</v>
      </c>
      <c r="W61" s="358">
        <v>1.4</v>
      </c>
    </row>
    <row r="62" spans="2:23" x14ac:dyDescent="0.4">
      <c r="B62" s="355" t="s">
        <v>941</v>
      </c>
      <c r="C62" s="356" t="s">
        <v>858</v>
      </c>
      <c r="D62" s="357" t="s">
        <v>915</v>
      </c>
      <c r="E62" s="357">
        <v>252</v>
      </c>
      <c r="F62" s="357">
        <v>3.8</v>
      </c>
      <c r="G62" s="357">
        <v>0.5</v>
      </c>
      <c r="H62" s="357">
        <v>55.7</v>
      </c>
      <c r="I62" s="357">
        <v>2</v>
      </c>
      <c r="J62" s="357">
        <v>44</v>
      </c>
      <c r="K62" s="357">
        <v>5</v>
      </c>
      <c r="L62" s="357">
        <v>11</v>
      </c>
      <c r="M62" s="357">
        <v>51</v>
      </c>
      <c r="N62" s="357">
        <v>0.2</v>
      </c>
      <c r="O62" s="357">
        <v>0</v>
      </c>
      <c r="P62" s="357">
        <v>0</v>
      </c>
      <c r="Q62" s="357">
        <v>0</v>
      </c>
      <c r="R62" s="357">
        <v>0</v>
      </c>
      <c r="S62" s="357">
        <v>0.03</v>
      </c>
      <c r="T62" s="357">
        <v>0.02</v>
      </c>
      <c r="U62" s="357">
        <v>0</v>
      </c>
      <c r="V62" s="357">
        <v>0.5</v>
      </c>
      <c r="W62" s="358">
        <v>0</v>
      </c>
    </row>
    <row r="63" spans="2:23" x14ac:dyDescent="0.4">
      <c r="B63" s="355" t="s">
        <v>941</v>
      </c>
      <c r="C63" s="356" t="s">
        <v>941</v>
      </c>
      <c r="D63" s="357" t="s">
        <v>46</v>
      </c>
      <c r="E63" s="357">
        <v>52</v>
      </c>
      <c r="F63" s="357">
        <v>2</v>
      </c>
      <c r="G63" s="357">
        <v>2.9</v>
      </c>
      <c r="H63" s="357">
        <v>4.2</v>
      </c>
      <c r="I63" s="357">
        <v>164</v>
      </c>
      <c r="J63" s="357">
        <v>90</v>
      </c>
      <c r="K63" s="357">
        <v>9</v>
      </c>
      <c r="L63" s="357">
        <v>12</v>
      </c>
      <c r="M63" s="357">
        <v>25</v>
      </c>
      <c r="N63" s="357">
        <v>0.2</v>
      </c>
      <c r="O63" s="357">
        <v>84</v>
      </c>
      <c r="P63" s="357">
        <v>0</v>
      </c>
      <c r="Q63" s="357">
        <v>0.1</v>
      </c>
      <c r="R63" s="357">
        <v>8</v>
      </c>
      <c r="S63" s="357">
        <v>0.01</v>
      </c>
      <c r="T63" s="357">
        <v>0.01</v>
      </c>
      <c r="U63" s="357">
        <v>2</v>
      </c>
      <c r="V63" s="357">
        <v>0.5</v>
      </c>
      <c r="W63" s="358">
        <v>0.4</v>
      </c>
    </row>
    <row r="64" spans="2:23" x14ac:dyDescent="0.4">
      <c r="B64" s="355" t="s">
        <v>941</v>
      </c>
      <c r="C64" s="356" t="s">
        <v>941</v>
      </c>
      <c r="D64" s="357" t="s">
        <v>47</v>
      </c>
      <c r="E64" s="357">
        <v>17</v>
      </c>
      <c r="F64" s="357">
        <v>1.3</v>
      </c>
      <c r="G64" s="357">
        <v>0.6</v>
      </c>
      <c r="H64" s="357">
        <v>1.7</v>
      </c>
      <c r="I64" s="357">
        <v>89</v>
      </c>
      <c r="J64" s="357">
        <v>24</v>
      </c>
      <c r="K64" s="357">
        <v>6</v>
      </c>
      <c r="L64" s="357">
        <v>1</v>
      </c>
      <c r="M64" s="357">
        <v>10</v>
      </c>
      <c r="N64" s="357">
        <v>0.1</v>
      </c>
      <c r="O64" s="357">
        <v>6</v>
      </c>
      <c r="P64" s="357">
        <v>0.1</v>
      </c>
      <c r="Q64" s="357">
        <v>0</v>
      </c>
      <c r="R64" s="357">
        <v>5</v>
      </c>
      <c r="S64" s="357">
        <v>0</v>
      </c>
      <c r="T64" s="357">
        <v>0.02</v>
      </c>
      <c r="U64" s="357">
        <v>3</v>
      </c>
      <c r="V64" s="357">
        <v>0.2</v>
      </c>
      <c r="W64" s="358">
        <v>0.2</v>
      </c>
    </row>
    <row r="65" spans="2:23" x14ac:dyDescent="0.4">
      <c r="B65" s="355" t="s">
        <v>941</v>
      </c>
      <c r="C65" s="356" t="s">
        <v>941</v>
      </c>
      <c r="D65" s="357" t="s">
        <v>48</v>
      </c>
      <c r="E65" s="357">
        <v>43</v>
      </c>
      <c r="F65" s="357">
        <v>2.2000000000000002</v>
      </c>
      <c r="G65" s="357">
        <v>1.4</v>
      </c>
      <c r="H65" s="357">
        <v>5.6</v>
      </c>
      <c r="I65" s="357">
        <v>170</v>
      </c>
      <c r="J65" s="357">
        <v>164</v>
      </c>
      <c r="K65" s="357">
        <v>8</v>
      </c>
      <c r="L65" s="357">
        <v>6</v>
      </c>
      <c r="M65" s="357">
        <v>22</v>
      </c>
      <c r="N65" s="357">
        <v>0.2</v>
      </c>
      <c r="O65" s="357">
        <v>22</v>
      </c>
      <c r="P65" s="357">
        <v>0</v>
      </c>
      <c r="Q65" s="357">
        <v>0.8</v>
      </c>
      <c r="R65" s="357">
        <v>9</v>
      </c>
      <c r="S65" s="357">
        <v>0.05</v>
      </c>
      <c r="T65" s="357">
        <v>0.03</v>
      </c>
      <c r="U65" s="357">
        <v>5</v>
      </c>
      <c r="V65" s="357">
        <v>1.1000000000000001</v>
      </c>
      <c r="W65" s="358">
        <v>0.4</v>
      </c>
    </row>
    <row r="66" spans="2:23" x14ac:dyDescent="0.4">
      <c r="B66" s="355" t="s">
        <v>941</v>
      </c>
      <c r="C66" s="356" t="s">
        <v>941</v>
      </c>
      <c r="D66" s="357" t="s">
        <v>49</v>
      </c>
      <c r="E66" s="357">
        <v>15</v>
      </c>
      <c r="F66" s="357">
        <v>0.1</v>
      </c>
      <c r="G66" s="357">
        <v>1.3</v>
      </c>
      <c r="H66" s="357">
        <v>0.8</v>
      </c>
      <c r="I66" s="357">
        <v>31</v>
      </c>
      <c r="J66" s="357">
        <v>30</v>
      </c>
      <c r="K66" s="357">
        <v>3</v>
      </c>
      <c r="L66" s="357">
        <v>2</v>
      </c>
      <c r="M66" s="357">
        <v>4</v>
      </c>
      <c r="N66" s="357">
        <v>0</v>
      </c>
      <c r="O66" s="357">
        <v>3</v>
      </c>
      <c r="P66" s="357">
        <v>0</v>
      </c>
      <c r="Q66" s="357">
        <v>1.5</v>
      </c>
      <c r="R66" s="357">
        <v>7</v>
      </c>
      <c r="S66" s="357">
        <v>0.01</v>
      </c>
      <c r="T66" s="357">
        <v>0.01</v>
      </c>
      <c r="U66" s="357">
        <v>1</v>
      </c>
      <c r="V66" s="357">
        <v>0.3</v>
      </c>
      <c r="W66" s="358">
        <v>0.1</v>
      </c>
    </row>
    <row r="67" spans="2:23" x14ac:dyDescent="0.4">
      <c r="B67" s="355" t="s">
        <v>941</v>
      </c>
      <c r="C67" s="356" t="s">
        <v>942</v>
      </c>
      <c r="D67" s="357"/>
      <c r="E67" s="357">
        <v>379</v>
      </c>
      <c r="F67" s="357">
        <v>9.4</v>
      </c>
      <c r="G67" s="357">
        <v>6.7</v>
      </c>
      <c r="H67" s="357">
        <v>68</v>
      </c>
      <c r="I67" s="357">
        <v>456</v>
      </c>
      <c r="J67" s="357">
        <v>352</v>
      </c>
      <c r="K67" s="357">
        <v>31</v>
      </c>
      <c r="L67" s="357">
        <v>32</v>
      </c>
      <c r="M67" s="357">
        <v>112</v>
      </c>
      <c r="N67" s="357">
        <v>0.7</v>
      </c>
      <c r="O67" s="357">
        <v>115</v>
      </c>
      <c r="P67" s="357">
        <v>0.1</v>
      </c>
      <c r="Q67" s="357">
        <v>2.4</v>
      </c>
      <c r="R67" s="357">
        <v>29</v>
      </c>
      <c r="S67" s="357">
        <v>0.1</v>
      </c>
      <c r="T67" s="357">
        <v>0.09</v>
      </c>
      <c r="U67" s="357">
        <v>11</v>
      </c>
      <c r="V67" s="357">
        <v>2.6</v>
      </c>
      <c r="W67" s="358">
        <v>1.1000000000000001</v>
      </c>
    </row>
    <row r="68" spans="2:23" x14ac:dyDescent="0.4">
      <c r="B68" s="355" t="s">
        <v>944</v>
      </c>
      <c r="C68" s="356"/>
      <c r="D68" s="357"/>
      <c r="E68" s="357">
        <v>786</v>
      </c>
      <c r="F68" s="357">
        <v>23.1</v>
      </c>
      <c r="G68" s="357">
        <v>13.4</v>
      </c>
      <c r="H68" s="357">
        <v>138.4</v>
      </c>
      <c r="I68" s="357">
        <v>1064</v>
      </c>
      <c r="J68" s="357">
        <v>812</v>
      </c>
      <c r="K68" s="357">
        <v>120</v>
      </c>
      <c r="L68" s="357">
        <v>87</v>
      </c>
      <c r="M68" s="357">
        <v>336</v>
      </c>
      <c r="N68" s="357">
        <v>2.1</v>
      </c>
      <c r="O68" s="357">
        <v>184</v>
      </c>
      <c r="P68" s="357">
        <v>0.3</v>
      </c>
      <c r="Q68" s="357">
        <v>3.3</v>
      </c>
      <c r="R68" s="357">
        <v>85</v>
      </c>
      <c r="S68" s="357">
        <v>0.24</v>
      </c>
      <c r="T68" s="357">
        <v>0.2</v>
      </c>
      <c r="U68" s="357">
        <v>23</v>
      </c>
      <c r="V68" s="357">
        <v>6.1</v>
      </c>
      <c r="W68" s="358">
        <v>2.5</v>
      </c>
    </row>
    <row r="69" spans="2:23" x14ac:dyDescent="0.4">
      <c r="B69" s="359">
        <v>45297</v>
      </c>
      <c r="C69" s="356" t="s">
        <v>848</v>
      </c>
      <c r="D69" s="357" t="s">
        <v>915</v>
      </c>
      <c r="E69" s="357">
        <v>252</v>
      </c>
      <c r="F69" s="357">
        <v>3.8</v>
      </c>
      <c r="G69" s="357">
        <v>0.5</v>
      </c>
      <c r="H69" s="357">
        <v>55.7</v>
      </c>
      <c r="I69" s="357">
        <v>2</v>
      </c>
      <c r="J69" s="357">
        <v>44</v>
      </c>
      <c r="K69" s="357">
        <v>5</v>
      </c>
      <c r="L69" s="357">
        <v>11</v>
      </c>
      <c r="M69" s="357">
        <v>51</v>
      </c>
      <c r="N69" s="357">
        <v>0.2</v>
      </c>
      <c r="O69" s="357">
        <v>0</v>
      </c>
      <c r="P69" s="357">
        <v>0</v>
      </c>
      <c r="Q69" s="357">
        <v>0</v>
      </c>
      <c r="R69" s="357">
        <v>0</v>
      </c>
      <c r="S69" s="357">
        <v>0.03</v>
      </c>
      <c r="T69" s="357">
        <v>0.02</v>
      </c>
      <c r="U69" s="357">
        <v>0</v>
      </c>
      <c r="V69" s="357">
        <v>0.5</v>
      </c>
      <c r="W69" s="358">
        <v>0</v>
      </c>
    </row>
    <row r="70" spans="2:23" x14ac:dyDescent="0.4">
      <c r="B70" s="355" t="s">
        <v>941</v>
      </c>
      <c r="C70" s="356" t="s">
        <v>941</v>
      </c>
      <c r="D70" s="357" t="s">
        <v>50</v>
      </c>
      <c r="E70" s="357">
        <v>80</v>
      </c>
      <c r="F70" s="357">
        <v>5</v>
      </c>
      <c r="G70" s="357">
        <v>5.0999999999999996</v>
      </c>
      <c r="H70" s="357">
        <v>3.7</v>
      </c>
      <c r="I70" s="357">
        <v>174</v>
      </c>
      <c r="J70" s="357">
        <v>31</v>
      </c>
      <c r="K70" s="357">
        <v>4</v>
      </c>
      <c r="L70" s="357">
        <v>2</v>
      </c>
      <c r="M70" s="357">
        <v>8</v>
      </c>
      <c r="N70" s="357">
        <v>0</v>
      </c>
      <c r="O70" s="357">
        <v>0</v>
      </c>
      <c r="P70" s="357">
        <v>0</v>
      </c>
      <c r="Q70" s="357">
        <v>0</v>
      </c>
      <c r="R70" s="357">
        <v>0</v>
      </c>
      <c r="S70" s="357">
        <v>0</v>
      </c>
      <c r="T70" s="357">
        <v>0</v>
      </c>
      <c r="U70" s="357">
        <v>1</v>
      </c>
      <c r="V70" s="357">
        <v>0.3</v>
      </c>
      <c r="W70" s="358">
        <v>0.4</v>
      </c>
    </row>
    <row r="71" spans="2:23" x14ac:dyDescent="0.4">
      <c r="B71" s="355" t="s">
        <v>941</v>
      </c>
      <c r="C71" s="356" t="s">
        <v>941</v>
      </c>
      <c r="D71" s="357" t="s">
        <v>51</v>
      </c>
      <c r="E71" s="357">
        <v>7</v>
      </c>
      <c r="F71" s="357">
        <v>0.3</v>
      </c>
      <c r="G71" s="357">
        <v>0.2</v>
      </c>
      <c r="H71" s="357">
        <v>1.1000000000000001</v>
      </c>
      <c r="I71" s="357">
        <v>80</v>
      </c>
      <c r="J71" s="357">
        <v>51</v>
      </c>
      <c r="K71" s="357">
        <v>19</v>
      </c>
      <c r="L71" s="357">
        <v>5</v>
      </c>
      <c r="M71" s="357">
        <v>11</v>
      </c>
      <c r="N71" s="357">
        <v>0.1</v>
      </c>
      <c r="O71" s="357">
        <v>45</v>
      </c>
      <c r="P71" s="357">
        <v>0</v>
      </c>
      <c r="Q71" s="357">
        <v>0.1</v>
      </c>
      <c r="R71" s="357">
        <v>11</v>
      </c>
      <c r="S71" s="357">
        <v>0.01</v>
      </c>
      <c r="T71" s="357">
        <v>0.02</v>
      </c>
      <c r="U71" s="357">
        <v>3</v>
      </c>
      <c r="V71" s="357">
        <v>0.5</v>
      </c>
      <c r="W71" s="358">
        <v>0.2</v>
      </c>
    </row>
    <row r="72" spans="2:23" x14ac:dyDescent="0.4">
      <c r="B72" s="355" t="s">
        <v>941</v>
      </c>
      <c r="C72" s="356" t="s">
        <v>941</v>
      </c>
      <c r="D72" s="357" t="s">
        <v>52</v>
      </c>
      <c r="E72" s="357">
        <v>28</v>
      </c>
      <c r="F72" s="357">
        <v>1.1000000000000001</v>
      </c>
      <c r="G72" s="357">
        <v>0.7</v>
      </c>
      <c r="H72" s="357">
        <v>4.4000000000000004</v>
      </c>
      <c r="I72" s="357">
        <v>188</v>
      </c>
      <c r="J72" s="357">
        <v>104</v>
      </c>
      <c r="K72" s="357">
        <v>11</v>
      </c>
      <c r="L72" s="357">
        <v>6</v>
      </c>
      <c r="M72" s="357">
        <v>8</v>
      </c>
      <c r="N72" s="357">
        <v>0.1</v>
      </c>
      <c r="O72" s="357">
        <v>0</v>
      </c>
      <c r="P72" s="357">
        <v>0</v>
      </c>
      <c r="Q72" s="357">
        <v>0</v>
      </c>
      <c r="R72" s="357">
        <v>0</v>
      </c>
      <c r="S72" s="357">
        <v>0.01</v>
      </c>
      <c r="T72" s="357">
        <v>0</v>
      </c>
      <c r="U72" s="357">
        <v>4</v>
      </c>
      <c r="V72" s="357">
        <v>0.6</v>
      </c>
      <c r="W72" s="358">
        <v>0.4</v>
      </c>
    </row>
    <row r="73" spans="2:23" x14ac:dyDescent="0.4">
      <c r="B73" s="355" t="s">
        <v>941</v>
      </c>
      <c r="C73" s="356" t="s">
        <v>941</v>
      </c>
      <c r="D73" s="357" t="s">
        <v>53</v>
      </c>
      <c r="E73" s="357">
        <v>17</v>
      </c>
      <c r="F73" s="357">
        <v>1</v>
      </c>
      <c r="G73" s="357">
        <v>0.5</v>
      </c>
      <c r="H73" s="357">
        <v>2.1</v>
      </c>
      <c r="I73" s="357">
        <v>113</v>
      </c>
      <c r="J73" s="357">
        <v>27</v>
      </c>
      <c r="K73" s="357">
        <v>4</v>
      </c>
      <c r="L73" s="357">
        <v>2</v>
      </c>
      <c r="M73" s="357">
        <v>11</v>
      </c>
      <c r="N73" s="357">
        <v>0</v>
      </c>
      <c r="O73" s="357">
        <v>48</v>
      </c>
      <c r="P73" s="357">
        <v>0.1</v>
      </c>
      <c r="Q73" s="357">
        <v>0</v>
      </c>
      <c r="R73" s="357">
        <v>1</v>
      </c>
      <c r="S73" s="357">
        <v>0</v>
      </c>
      <c r="T73" s="357">
        <v>0</v>
      </c>
      <c r="U73" s="357">
        <v>0</v>
      </c>
      <c r="V73" s="357">
        <v>0.2</v>
      </c>
      <c r="W73" s="358">
        <v>0.3</v>
      </c>
    </row>
    <row r="74" spans="2:23" x14ac:dyDescent="0.4">
      <c r="B74" s="355" t="s">
        <v>941</v>
      </c>
      <c r="C74" s="356" t="s">
        <v>942</v>
      </c>
      <c r="D74" s="357"/>
      <c r="E74" s="357">
        <v>384</v>
      </c>
      <c r="F74" s="357">
        <v>11.2</v>
      </c>
      <c r="G74" s="357">
        <v>7</v>
      </c>
      <c r="H74" s="357">
        <v>67</v>
      </c>
      <c r="I74" s="357">
        <v>557</v>
      </c>
      <c r="J74" s="357">
        <v>257</v>
      </c>
      <c r="K74" s="357">
        <v>43</v>
      </c>
      <c r="L74" s="357">
        <v>26</v>
      </c>
      <c r="M74" s="357">
        <v>89</v>
      </c>
      <c r="N74" s="357">
        <v>0.4</v>
      </c>
      <c r="O74" s="357">
        <v>93</v>
      </c>
      <c r="P74" s="357">
        <v>0.1</v>
      </c>
      <c r="Q74" s="357">
        <v>0.1</v>
      </c>
      <c r="R74" s="357">
        <v>12</v>
      </c>
      <c r="S74" s="357">
        <v>0.05</v>
      </c>
      <c r="T74" s="357">
        <v>0.04</v>
      </c>
      <c r="U74" s="357">
        <v>8</v>
      </c>
      <c r="V74" s="357">
        <v>2.1</v>
      </c>
      <c r="W74" s="358">
        <v>1.3</v>
      </c>
    </row>
    <row r="75" spans="2:23" x14ac:dyDescent="0.4">
      <c r="B75" s="355" t="s">
        <v>941</v>
      </c>
      <c r="C75" s="356" t="s">
        <v>858</v>
      </c>
      <c r="D75" s="357" t="s">
        <v>915</v>
      </c>
      <c r="E75" s="357">
        <v>252</v>
      </c>
      <c r="F75" s="357">
        <v>3.8</v>
      </c>
      <c r="G75" s="357">
        <v>0.5</v>
      </c>
      <c r="H75" s="357">
        <v>55.7</v>
      </c>
      <c r="I75" s="357">
        <v>2</v>
      </c>
      <c r="J75" s="357">
        <v>44</v>
      </c>
      <c r="K75" s="357">
        <v>5</v>
      </c>
      <c r="L75" s="357">
        <v>11</v>
      </c>
      <c r="M75" s="357">
        <v>51</v>
      </c>
      <c r="N75" s="357">
        <v>0.2</v>
      </c>
      <c r="O75" s="357">
        <v>0</v>
      </c>
      <c r="P75" s="357">
        <v>0</v>
      </c>
      <c r="Q75" s="357">
        <v>0</v>
      </c>
      <c r="R75" s="357">
        <v>0</v>
      </c>
      <c r="S75" s="357">
        <v>0.03</v>
      </c>
      <c r="T75" s="357">
        <v>0.02</v>
      </c>
      <c r="U75" s="357">
        <v>0</v>
      </c>
      <c r="V75" s="357">
        <v>0.5</v>
      </c>
      <c r="W75" s="358">
        <v>0</v>
      </c>
    </row>
    <row r="76" spans="2:23" x14ac:dyDescent="0.4">
      <c r="B76" s="355" t="s">
        <v>941</v>
      </c>
      <c r="C76" s="356" t="s">
        <v>941</v>
      </c>
      <c r="D76" s="357" t="s">
        <v>54</v>
      </c>
      <c r="E76" s="357">
        <v>140</v>
      </c>
      <c r="F76" s="357">
        <v>2.2000000000000002</v>
      </c>
      <c r="G76" s="357">
        <v>9.1</v>
      </c>
      <c r="H76" s="357">
        <v>11.8</v>
      </c>
      <c r="I76" s="357">
        <v>171</v>
      </c>
      <c r="J76" s="357">
        <v>28</v>
      </c>
      <c r="K76" s="357">
        <v>8</v>
      </c>
      <c r="L76" s="357">
        <v>6</v>
      </c>
      <c r="M76" s="357">
        <v>21</v>
      </c>
      <c r="N76" s="357">
        <v>0.2</v>
      </c>
      <c r="O76" s="357">
        <v>0</v>
      </c>
      <c r="P76" s="357">
        <v>0</v>
      </c>
      <c r="Q76" s="357">
        <v>1.6</v>
      </c>
      <c r="R76" s="357">
        <v>15</v>
      </c>
      <c r="S76" s="357">
        <v>0.02</v>
      </c>
      <c r="T76" s="357">
        <v>0.01</v>
      </c>
      <c r="U76" s="357">
        <v>0</v>
      </c>
      <c r="V76" s="357">
        <v>0.5</v>
      </c>
      <c r="W76" s="358">
        <v>0.5</v>
      </c>
    </row>
    <row r="77" spans="2:23" x14ac:dyDescent="0.4">
      <c r="B77" s="355" t="s">
        <v>941</v>
      </c>
      <c r="C77" s="356" t="s">
        <v>941</v>
      </c>
      <c r="D77" s="357" t="s">
        <v>967</v>
      </c>
      <c r="E77" s="357">
        <v>13</v>
      </c>
      <c r="F77" s="357">
        <v>0.5</v>
      </c>
      <c r="G77" s="357">
        <v>0.5</v>
      </c>
      <c r="H77" s="357">
        <v>1.5</v>
      </c>
      <c r="I77" s="357">
        <v>67</v>
      </c>
      <c r="J77" s="357">
        <v>28</v>
      </c>
      <c r="K77" s="357">
        <v>5</v>
      </c>
      <c r="L77" s="357">
        <v>1</v>
      </c>
      <c r="M77" s="357">
        <v>6</v>
      </c>
      <c r="N77" s="357">
        <v>0</v>
      </c>
      <c r="O77" s="357">
        <v>0</v>
      </c>
      <c r="P77" s="357">
        <v>0</v>
      </c>
      <c r="Q77" s="357">
        <v>0</v>
      </c>
      <c r="R77" s="357">
        <v>7</v>
      </c>
      <c r="S77" s="357">
        <v>0</v>
      </c>
      <c r="T77" s="357">
        <v>0</v>
      </c>
      <c r="U77" s="357">
        <v>4</v>
      </c>
      <c r="V77" s="357">
        <v>0.3</v>
      </c>
      <c r="W77" s="358">
        <v>0.1</v>
      </c>
    </row>
    <row r="78" spans="2:23" x14ac:dyDescent="0.4">
      <c r="B78" s="355" t="s">
        <v>941</v>
      </c>
      <c r="C78" s="356" t="s">
        <v>941</v>
      </c>
      <c r="D78" s="357" t="s">
        <v>57</v>
      </c>
      <c r="E78" s="357">
        <v>48</v>
      </c>
      <c r="F78" s="357">
        <v>2.2999999999999998</v>
      </c>
      <c r="G78" s="357">
        <v>2.8</v>
      </c>
      <c r="H78" s="357">
        <v>2.8</v>
      </c>
      <c r="I78" s="357">
        <v>139</v>
      </c>
      <c r="J78" s="357">
        <v>97</v>
      </c>
      <c r="K78" s="357">
        <v>6</v>
      </c>
      <c r="L78" s="357">
        <v>9</v>
      </c>
      <c r="M78" s="357">
        <v>24</v>
      </c>
      <c r="N78" s="357">
        <v>0.2</v>
      </c>
      <c r="O78" s="357">
        <v>4</v>
      </c>
      <c r="P78" s="357">
        <v>0</v>
      </c>
      <c r="Q78" s="357">
        <v>3.1</v>
      </c>
      <c r="R78" s="357">
        <v>9</v>
      </c>
      <c r="S78" s="357">
        <v>0.02</v>
      </c>
      <c r="T78" s="357">
        <v>0.03</v>
      </c>
      <c r="U78" s="357">
        <v>1</v>
      </c>
      <c r="V78" s="357">
        <v>0.6</v>
      </c>
      <c r="W78" s="358">
        <v>0.3</v>
      </c>
    </row>
    <row r="79" spans="2:23" x14ac:dyDescent="0.4">
      <c r="B79" s="355" t="s">
        <v>941</v>
      </c>
      <c r="C79" s="356" t="s">
        <v>941</v>
      </c>
      <c r="D79" s="357" t="s">
        <v>58</v>
      </c>
      <c r="E79" s="357">
        <v>14</v>
      </c>
      <c r="F79" s="357">
        <v>0.3</v>
      </c>
      <c r="G79" s="357">
        <v>0.2</v>
      </c>
      <c r="H79" s="357">
        <v>2.8</v>
      </c>
      <c r="I79" s="357">
        <v>63</v>
      </c>
      <c r="J79" s="357">
        <v>57</v>
      </c>
      <c r="K79" s="357">
        <v>4</v>
      </c>
      <c r="L79" s="357">
        <v>2</v>
      </c>
      <c r="M79" s="357">
        <v>11</v>
      </c>
      <c r="N79" s="357">
        <v>0.1</v>
      </c>
      <c r="O79" s="357">
        <v>0</v>
      </c>
      <c r="P79" s="357">
        <v>0</v>
      </c>
      <c r="Q79" s="357">
        <v>0.1</v>
      </c>
      <c r="R79" s="357">
        <v>0</v>
      </c>
      <c r="S79" s="357">
        <v>0.01</v>
      </c>
      <c r="T79" s="357">
        <v>0</v>
      </c>
      <c r="U79" s="357">
        <v>6</v>
      </c>
      <c r="V79" s="357">
        <v>0.3</v>
      </c>
      <c r="W79" s="358">
        <v>0.2</v>
      </c>
    </row>
    <row r="80" spans="2:23" x14ac:dyDescent="0.4">
      <c r="B80" s="355" t="s">
        <v>941</v>
      </c>
      <c r="C80" s="356" t="s">
        <v>942</v>
      </c>
      <c r="D80" s="357"/>
      <c r="E80" s="357">
        <v>467</v>
      </c>
      <c r="F80" s="357">
        <v>9.1</v>
      </c>
      <c r="G80" s="357">
        <v>13.1</v>
      </c>
      <c r="H80" s="357">
        <v>74.599999999999994</v>
      </c>
      <c r="I80" s="357">
        <v>442</v>
      </c>
      <c r="J80" s="357">
        <v>254</v>
      </c>
      <c r="K80" s="357">
        <v>28</v>
      </c>
      <c r="L80" s="357">
        <v>29</v>
      </c>
      <c r="M80" s="357">
        <v>113</v>
      </c>
      <c r="N80" s="357">
        <v>0.7</v>
      </c>
      <c r="O80" s="357">
        <v>4</v>
      </c>
      <c r="P80" s="357">
        <v>0</v>
      </c>
      <c r="Q80" s="357">
        <v>4.8</v>
      </c>
      <c r="R80" s="357">
        <v>31</v>
      </c>
      <c r="S80" s="357">
        <v>0.08</v>
      </c>
      <c r="T80" s="357">
        <v>0.06</v>
      </c>
      <c r="U80" s="357">
        <v>11</v>
      </c>
      <c r="V80" s="357">
        <v>2.2000000000000002</v>
      </c>
      <c r="W80" s="358">
        <v>1.1000000000000001</v>
      </c>
    </row>
    <row r="81" spans="2:23" x14ac:dyDescent="0.4">
      <c r="B81" s="355" t="s">
        <v>944</v>
      </c>
      <c r="C81" s="356"/>
      <c r="D81" s="357"/>
      <c r="E81" s="357">
        <v>851</v>
      </c>
      <c r="F81" s="357">
        <v>20.3</v>
      </c>
      <c r="G81" s="357">
        <v>20.100000000000001</v>
      </c>
      <c r="H81" s="357">
        <v>141.6</v>
      </c>
      <c r="I81" s="357">
        <v>999</v>
      </c>
      <c r="J81" s="357">
        <v>511</v>
      </c>
      <c r="K81" s="357">
        <v>71</v>
      </c>
      <c r="L81" s="357">
        <v>55</v>
      </c>
      <c r="M81" s="357">
        <v>202</v>
      </c>
      <c r="N81" s="357">
        <v>1.1000000000000001</v>
      </c>
      <c r="O81" s="357">
        <v>97</v>
      </c>
      <c r="P81" s="357">
        <v>0.1</v>
      </c>
      <c r="Q81" s="357">
        <v>4.9000000000000004</v>
      </c>
      <c r="R81" s="357">
        <v>43</v>
      </c>
      <c r="S81" s="357">
        <v>0.13</v>
      </c>
      <c r="T81" s="357">
        <v>0.1</v>
      </c>
      <c r="U81" s="357">
        <v>19</v>
      </c>
      <c r="V81" s="357">
        <v>4.3</v>
      </c>
      <c r="W81" s="358">
        <v>2.4</v>
      </c>
    </row>
    <row r="82" spans="2:23" x14ac:dyDescent="0.4">
      <c r="B82" s="359">
        <v>45298</v>
      </c>
      <c r="C82" s="356" t="s">
        <v>848</v>
      </c>
      <c r="D82" s="357" t="s">
        <v>915</v>
      </c>
      <c r="E82" s="357">
        <v>252</v>
      </c>
      <c r="F82" s="357">
        <v>3.8</v>
      </c>
      <c r="G82" s="357">
        <v>0.5</v>
      </c>
      <c r="H82" s="357">
        <v>55.7</v>
      </c>
      <c r="I82" s="357">
        <v>2</v>
      </c>
      <c r="J82" s="357">
        <v>44</v>
      </c>
      <c r="K82" s="357">
        <v>5</v>
      </c>
      <c r="L82" s="357">
        <v>11</v>
      </c>
      <c r="M82" s="357">
        <v>51</v>
      </c>
      <c r="N82" s="357">
        <v>0.2</v>
      </c>
      <c r="O82" s="357">
        <v>0</v>
      </c>
      <c r="P82" s="357">
        <v>0</v>
      </c>
      <c r="Q82" s="357">
        <v>0</v>
      </c>
      <c r="R82" s="357">
        <v>0</v>
      </c>
      <c r="S82" s="357">
        <v>0.03</v>
      </c>
      <c r="T82" s="357">
        <v>0.02</v>
      </c>
      <c r="U82" s="357">
        <v>0</v>
      </c>
      <c r="V82" s="357">
        <v>0.5</v>
      </c>
      <c r="W82" s="358">
        <v>0</v>
      </c>
    </row>
    <row r="83" spans="2:23" x14ac:dyDescent="0.4">
      <c r="B83" s="355" t="s">
        <v>941</v>
      </c>
      <c r="C83" s="356" t="s">
        <v>941</v>
      </c>
      <c r="D83" s="357" t="s">
        <v>59</v>
      </c>
      <c r="E83" s="357">
        <v>63</v>
      </c>
      <c r="F83" s="357">
        <v>1.4</v>
      </c>
      <c r="G83" s="357">
        <v>2.8</v>
      </c>
      <c r="H83" s="357">
        <v>7.5</v>
      </c>
      <c r="I83" s="357">
        <v>232</v>
      </c>
      <c r="J83" s="357">
        <v>164</v>
      </c>
      <c r="K83" s="357">
        <v>21</v>
      </c>
      <c r="L83" s="357">
        <v>11</v>
      </c>
      <c r="M83" s="357">
        <v>27</v>
      </c>
      <c r="N83" s="357">
        <v>0.3</v>
      </c>
      <c r="O83" s="357">
        <v>169</v>
      </c>
      <c r="P83" s="357">
        <v>0</v>
      </c>
      <c r="Q83" s="357">
        <v>0.3</v>
      </c>
      <c r="R83" s="357">
        <v>19</v>
      </c>
      <c r="S83" s="357">
        <v>0.05</v>
      </c>
      <c r="T83" s="357">
        <v>0.01</v>
      </c>
      <c r="U83" s="357">
        <v>11</v>
      </c>
      <c r="V83" s="357">
        <v>1.4</v>
      </c>
      <c r="W83" s="358">
        <v>0.5</v>
      </c>
    </row>
    <row r="84" spans="2:23" x14ac:dyDescent="0.4">
      <c r="B84" s="355" t="s">
        <v>941</v>
      </c>
      <c r="C84" s="356" t="s">
        <v>941</v>
      </c>
      <c r="D84" s="357" t="s">
        <v>60</v>
      </c>
      <c r="E84" s="357">
        <v>6</v>
      </c>
      <c r="F84" s="357">
        <v>0.3</v>
      </c>
      <c r="G84" s="357">
        <v>0</v>
      </c>
      <c r="H84" s="357">
        <v>1</v>
      </c>
      <c r="I84" s="357">
        <v>65</v>
      </c>
      <c r="J84" s="357">
        <v>43</v>
      </c>
      <c r="K84" s="357">
        <v>16</v>
      </c>
      <c r="L84" s="357">
        <v>3</v>
      </c>
      <c r="M84" s="357">
        <v>5</v>
      </c>
      <c r="N84" s="357">
        <v>0.2</v>
      </c>
      <c r="O84" s="357">
        <v>54</v>
      </c>
      <c r="P84" s="357">
        <v>0</v>
      </c>
      <c r="Q84" s="357">
        <v>0.1</v>
      </c>
      <c r="R84" s="357">
        <v>13</v>
      </c>
      <c r="S84" s="357">
        <v>0</v>
      </c>
      <c r="T84" s="357">
        <v>0.01</v>
      </c>
      <c r="U84" s="357">
        <v>4</v>
      </c>
      <c r="V84" s="357">
        <v>0.2</v>
      </c>
      <c r="W84" s="358">
        <v>0.2</v>
      </c>
    </row>
    <row r="85" spans="2:23" x14ac:dyDescent="0.4">
      <c r="B85" s="355" t="s">
        <v>941</v>
      </c>
      <c r="C85" s="356" t="s">
        <v>941</v>
      </c>
      <c r="D85" s="357" t="s">
        <v>61</v>
      </c>
      <c r="E85" s="357">
        <v>44</v>
      </c>
      <c r="F85" s="357">
        <v>3</v>
      </c>
      <c r="G85" s="357">
        <v>2.2999999999999998</v>
      </c>
      <c r="H85" s="357">
        <v>2.5</v>
      </c>
      <c r="I85" s="357">
        <v>107</v>
      </c>
      <c r="J85" s="357">
        <v>73</v>
      </c>
      <c r="K85" s="357">
        <v>6</v>
      </c>
      <c r="L85" s="357">
        <v>5</v>
      </c>
      <c r="M85" s="357">
        <v>31</v>
      </c>
      <c r="N85" s="357">
        <v>0.1</v>
      </c>
      <c r="O85" s="357">
        <v>90</v>
      </c>
      <c r="P85" s="357">
        <v>0</v>
      </c>
      <c r="Q85" s="357">
        <v>0.2</v>
      </c>
      <c r="R85" s="357">
        <v>0</v>
      </c>
      <c r="S85" s="357">
        <v>0.09</v>
      </c>
      <c r="T85" s="357">
        <v>0.04</v>
      </c>
      <c r="U85" s="357">
        <v>0</v>
      </c>
      <c r="V85" s="357">
        <v>0.6</v>
      </c>
      <c r="W85" s="358">
        <v>0.3</v>
      </c>
    </row>
    <row r="86" spans="2:23" x14ac:dyDescent="0.4">
      <c r="B86" s="355" t="s">
        <v>941</v>
      </c>
      <c r="C86" s="356" t="s">
        <v>941</v>
      </c>
      <c r="D86" s="357" t="s">
        <v>62</v>
      </c>
      <c r="E86" s="357">
        <v>9</v>
      </c>
      <c r="F86" s="357">
        <v>0.3</v>
      </c>
      <c r="G86" s="357">
        <v>0.2</v>
      </c>
      <c r="H86" s="357">
        <v>1.7</v>
      </c>
      <c r="I86" s="357">
        <v>26</v>
      </c>
      <c r="J86" s="357">
        <v>44</v>
      </c>
      <c r="K86" s="357">
        <v>6</v>
      </c>
      <c r="L86" s="357">
        <v>2</v>
      </c>
      <c r="M86" s="357">
        <v>6</v>
      </c>
      <c r="N86" s="357">
        <v>0.1</v>
      </c>
      <c r="O86" s="357">
        <v>6</v>
      </c>
      <c r="P86" s="357">
        <v>0</v>
      </c>
      <c r="Q86" s="357">
        <v>0.2</v>
      </c>
      <c r="R86" s="357">
        <v>2</v>
      </c>
      <c r="S86" s="357">
        <v>0.01</v>
      </c>
      <c r="T86" s="357">
        <v>0.01</v>
      </c>
      <c r="U86" s="357">
        <v>1</v>
      </c>
      <c r="V86" s="357">
        <v>0.3</v>
      </c>
      <c r="W86" s="358">
        <v>0.1</v>
      </c>
    </row>
    <row r="87" spans="2:23" x14ac:dyDescent="0.4">
      <c r="B87" s="355" t="s">
        <v>941</v>
      </c>
      <c r="C87" s="356" t="s">
        <v>942</v>
      </c>
      <c r="D87" s="357"/>
      <c r="E87" s="357">
        <v>374</v>
      </c>
      <c r="F87" s="357">
        <v>8.8000000000000007</v>
      </c>
      <c r="G87" s="357">
        <v>5.8</v>
      </c>
      <c r="H87" s="357">
        <v>68.400000000000006</v>
      </c>
      <c r="I87" s="357">
        <v>432</v>
      </c>
      <c r="J87" s="357">
        <v>368</v>
      </c>
      <c r="K87" s="357">
        <v>54</v>
      </c>
      <c r="L87" s="357">
        <v>32</v>
      </c>
      <c r="M87" s="357">
        <v>120</v>
      </c>
      <c r="N87" s="357">
        <v>0.9</v>
      </c>
      <c r="O87" s="357">
        <v>319</v>
      </c>
      <c r="P87" s="357">
        <v>0</v>
      </c>
      <c r="Q87" s="357">
        <v>0.8</v>
      </c>
      <c r="R87" s="357">
        <v>34</v>
      </c>
      <c r="S87" s="357">
        <v>0.18</v>
      </c>
      <c r="T87" s="357">
        <v>0.09</v>
      </c>
      <c r="U87" s="357">
        <v>16</v>
      </c>
      <c r="V87" s="357">
        <v>3</v>
      </c>
      <c r="W87" s="358">
        <v>1.1000000000000001</v>
      </c>
    </row>
    <row r="88" spans="2:23" x14ac:dyDescent="0.4">
      <c r="B88" s="355" t="s">
        <v>941</v>
      </c>
      <c r="C88" s="356" t="s">
        <v>858</v>
      </c>
      <c r="D88" s="357" t="s">
        <v>915</v>
      </c>
      <c r="E88" s="357">
        <v>252</v>
      </c>
      <c r="F88" s="357">
        <v>3.8</v>
      </c>
      <c r="G88" s="357">
        <v>0.5</v>
      </c>
      <c r="H88" s="357">
        <v>55.7</v>
      </c>
      <c r="I88" s="357">
        <v>2</v>
      </c>
      <c r="J88" s="357">
        <v>44</v>
      </c>
      <c r="K88" s="357">
        <v>5</v>
      </c>
      <c r="L88" s="357">
        <v>11</v>
      </c>
      <c r="M88" s="357">
        <v>51</v>
      </c>
      <c r="N88" s="357">
        <v>0.2</v>
      </c>
      <c r="O88" s="357">
        <v>0</v>
      </c>
      <c r="P88" s="357">
        <v>0</v>
      </c>
      <c r="Q88" s="357">
        <v>0</v>
      </c>
      <c r="R88" s="357">
        <v>0</v>
      </c>
      <c r="S88" s="357">
        <v>0.03</v>
      </c>
      <c r="T88" s="357">
        <v>0.02</v>
      </c>
      <c r="U88" s="357">
        <v>0</v>
      </c>
      <c r="V88" s="357">
        <v>0.5</v>
      </c>
      <c r="W88" s="358">
        <v>0</v>
      </c>
    </row>
    <row r="89" spans="2:23" x14ac:dyDescent="0.4">
      <c r="B89" s="355" t="s">
        <v>941</v>
      </c>
      <c r="C89" s="356" t="s">
        <v>941</v>
      </c>
      <c r="D89" s="357" t="s">
        <v>947</v>
      </c>
      <c r="E89" s="357">
        <v>89</v>
      </c>
      <c r="F89" s="357">
        <v>9.5</v>
      </c>
      <c r="G89" s="357">
        <v>4.5</v>
      </c>
      <c r="H89" s="357">
        <v>1.5</v>
      </c>
      <c r="I89" s="357">
        <v>119</v>
      </c>
      <c r="J89" s="357">
        <v>237</v>
      </c>
      <c r="K89" s="357">
        <v>7</v>
      </c>
      <c r="L89" s="357">
        <v>16</v>
      </c>
      <c r="M89" s="357">
        <v>105</v>
      </c>
      <c r="N89" s="357">
        <v>0.4</v>
      </c>
      <c r="O89" s="357">
        <v>6</v>
      </c>
      <c r="P89" s="357">
        <v>3.2</v>
      </c>
      <c r="Q89" s="357">
        <v>0.1</v>
      </c>
      <c r="R89" s="357">
        <v>0</v>
      </c>
      <c r="S89" s="357">
        <v>0.04</v>
      </c>
      <c r="T89" s="357">
        <v>0.16</v>
      </c>
      <c r="U89" s="357">
        <v>0</v>
      </c>
      <c r="V89" s="357">
        <v>0</v>
      </c>
      <c r="W89" s="358">
        <v>0.3</v>
      </c>
    </row>
    <row r="90" spans="2:23" x14ac:dyDescent="0.4">
      <c r="B90" s="355" t="s">
        <v>941</v>
      </c>
      <c r="C90" s="356" t="s">
        <v>941</v>
      </c>
      <c r="D90" s="357" t="s">
        <v>65</v>
      </c>
      <c r="E90" s="357">
        <v>54</v>
      </c>
      <c r="F90" s="357">
        <v>3.5</v>
      </c>
      <c r="G90" s="357">
        <v>3.1</v>
      </c>
      <c r="H90" s="357">
        <v>2.9</v>
      </c>
      <c r="I90" s="357">
        <v>160</v>
      </c>
      <c r="J90" s="357">
        <v>75</v>
      </c>
      <c r="K90" s="357">
        <v>19</v>
      </c>
      <c r="L90" s="357">
        <v>12</v>
      </c>
      <c r="M90" s="357">
        <v>39</v>
      </c>
      <c r="N90" s="357">
        <v>0.3</v>
      </c>
      <c r="O90" s="357">
        <v>1</v>
      </c>
      <c r="P90" s="357">
        <v>0</v>
      </c>
      <c r="Q90" s="357">
        <v>0.2</v>
      </c>
      <c r="R90" s="357">
        <v>2</v>
      </c>
      <c r="S90" s="357">
        <v>0.02</v>
      </c>
      <c r="T90" s="357">
        <v>0.01</v>
      </c>
      <c r="U90" s="357">
        <v>6</v>
      </c>
      <c r="V90" s="357">
        <v>1.2</v>
      </c>
      <c r="W90" s="358">
        <v>0.4</v>
      </c>
    </row>
    <row r="91" spans="2:23" x14ac:dyDescent="0.4">
      <c r="B91" s="355" t="s">
        <v>941</v>
      </c>
      <c r="C91" s="356" t="s">
        <v>941</v>
      </c>
      <c r="D91" s="357" t="s">
        <v>66</v>
      </c>
      <c r="E91" s="357">
        <v>58</v>
      </c>
      <c r="F91" s="357">
        <v>3.5</v>
      </c>
      <c r="G91" s="357">
        <v>3.2</v>
      </c>
      <c r="H91" s="357">
        <v>4</v>
      </c>
      <c r="I91" s="357">
        <v>143</v>
      </c>
      <c r="J91" s="357">
        <v>102</v>
      </c>
      <c r="K91" s="357">
        <v>50</v>
      </c>
      <c r="L91" s="357">
        <v>23</v>
      </c>
      <c r="M91" s="357">
        <v>54</v>
      </c>
      <c r="N91" s="357">
        <v>0.5</v>
      </c>
      <c r="O91" s="357">
        <v>223</v>
      </c>
      <c r="P91" s="357">
        <v>0</v>
      </c>
      <c r="Q91" s="357">
        <v>2.6</v>
      </c>
      <c r="R91" s="357">
        <v>14</v>
      </c>
      <c r="S91" s="357">
        <v>0.02</v>
      </c>
      <c r="T91" s="357">
        <v>0.02</v>
      </c>
      <c r="U91" s="357">
        <v>2</v>
      </c>
      <c r="V91" s="357">
        <v>1.2</v>
      </c>
      <c r="W91" s="358">
        <v>0.3</v>
      </c>
    </row>
    <row r="92" spans="2:23" x14ac:dyDescent="0.4">
      <c r="B92" s="355" t="s">
        <v>941</v>
      </c>
      <c r="C92" s="356" t="s">
        <v>941</v>
      </c>
      <c r="D92" s="357" t="s">
        <v>67</v>
      </c>
      <c r="E92" s="357">
        <v>6</v>
      </c>
      <c r="F92" s="357">
        <v>0.3</v>
      </c>
      <c r="G92" s="357">
        <v>0.2</v>
      </c>
      <c r="H92" s="357">
        <v>0.5</v>
      </c>
      <c r="I92" s="357">
        <v>1</v>
      </c>
      <c r="J92" s="357">
        <v>18</v>
      </c>
      <c r="K92" s="357">
        <v>7</v>
      </c>
      <c r="L92" s="357">
        <v>2</v>
      </c>
      <c r="M92" s="357">
        <v>5</v>
      </c>
      <c r="N92" s="357">
        <v>0</v>
      </c>
      <c r="O92" s="357">
        <v>33</v>
      </c>
      <c r="P92" s="357">
        <v>0</v>
      </c>
      <c r="Q92" s="357">
        <v>0</v>
      </c>
      <c r="R92" s="357">
        <v>4</v>
      </c>
      <c r="S92" s="357">
        <v>0</v>
      </c>
      <c r="T92" s="357">
        <v>0</v>
      </c>
      <c r="U92" s="357">
        <v>2</v>
      </c>
      <c r="V92" s="357">
        <v>0.2</v>
      </c>
      <c r="W92" s="358">
        <v>0</v>
      </c>
    </row>
    <row r="93" spans="2:23" x14ac:dyDescent="0.4">
      <c r="B93" s="355" t="s">
        <v>941</v>
      </c>
      <c r="C93" s="356" t="s">
        <v>942</v>
      </c>
      <c r="D93" s="357"/>
      <c r="E93" s="357">
        <v>459</v>
      </c>
      <c r="F93" s="357">
        <v>20.6</v>
      </c>
      <c r="G93" s="357">
        <v>11.5</v>
      </c>
      <c r="H93" s="357">
        <v>64.599999999999994</v>
      </c>
      <c r="I93" s="357">
        <v>425</v>
      </c>
      <c r="J93" s="357">
        <v>476</v>
      </c>
      <c r="K93" s="357">
        <v>88</v>
      </c>
      <c r="L93" s="357">
        <v>64</v>
      </c>
      <c r="M93" s="357">
        <v>254</v>
      </c>
      <c r="N93" s="357">
        <v>1.4</v>
      </c>
      <c r="O93" s="357">
        <v>263</v>
      </c>
      <c r="P93" s="357">
        <v>3.2</v>
      </c>
      <c r="Q93" s="357">
        <v>2.9</v>
      </c>
      <c r="R93" s="357">
        <v>20</v>
      </c>
      <c r="S93" s="357">
        <v>0.11</v>
      </c>
      <c r="T93" s="357">
        <v>0.21</v>
      </c>
      <c r="U93" s="357">
        <v>10</v>
      </c>
      <c r="V93" s="357">
        <v>3.1</v>
      </c>
      <c r="W93" s="358">
        <v>1</v>
      </c>
    </row>
    <row r="94" spans="2:23" x14ac:dyDescent="0.4">
      <c r="B94" s="355" t="s">
        <v>944</v>
      </c>
      <c r="C94" s="356"/>
      <c r="D94" s="357"/>
      <c r="E94" s="357">
        <v>833</v>
      </c>
      <c r="F94" s="357">
        <v>29.4</v>
      </c>
      <c r="G94" s="357">
        <v>17.3</v>
      </c>
      <c r="H94" s="357">
        <v>133</v>
      </c>
      <c r="I94" s="357">
        <v>857</v>
      </c>
      <c r="J94" s="357">
        <v>844</v>
      </c>
      <c r="K94" s="357">
        <v>142</v>
      </c>
      <c r="L94" s="357">
        <v>96</v>
      </c>
      <c r="M94" s="357">
        <v>374</v>
      </c>
      <c r="N94" s="357">
        <v>2.2999999999999998</v>
      </c>
      <c r="O94" s="357">
        <v>582</v>
      </c>
      <c r="P94" s="357">
        <v>3.2</v>
      </c>
      <c r="Q94" s="357">
        <v>3.7</v>
      </c>
      <c r="R94" s="357">
        <v>54</v>
      </c>
      <c r="S94" s="357">
        <v>0.28999999999999998</v>
      </c>
      <c r="T94" s="357">
        <v>0.3</v>
      </c>
      <c r="U94" s="357">
        <v>26</v>
      </c>
      <c r="V94" s="357">
        <v>6.1</v>
      </c>
      <c r="W94" s="358">
        <v>2.1</v>
      </c>
    </row>
    <row r="95" spans="2:23" x14ac:dyDescent="0.4">
      <c r="B95" s="359">
        <v>45299</v>
      </c>
      <c r="C95" s="356" t="s">
        <v>848</v>
      </c>
      <c r="D95" s="357" t="s">
        <v>915</v>
      </c>
      <c r="E95" s="357">
        <v>252</v>
      </c>
      <c r="F95" s="357">
        <v>3.8</v>
      </c>
      <c r="G95" s="357">
        <v>0.5</v>
      </c>
      <c r="H95" s="357">
        <v>55.7</v>
      </c>
      <c r="I95" s="357">
        <v>2</v>
      </c>
      <c r="J95" s="357">
        <v>44</v>
      </c>
      <c r="K95" s="357">
        <v>5</v>
      </c>
      <c r="L95" s="357">
        <v>11</v>
      </c>
      <c r="M95" s="357">
        <v>51</v>
      </c>
      <c r="N95" s="357">
        <v>0.2</v>
      </c>
      <c r="O95" s="357">
        <v>0</v>
      </c>
      <c r="P95" s="357">
        <v>0</v>
      </c>
      <c r="Q95" s="357">
        <v>0</v>
      </c>
      <c r="R95" s="357">
        <v>0</v>
      </c>
      <c r="S95" s="357">
        <v>0.03</v>
      </c>
      <c r="T95" s="357">
        <v>0.02</v>
      </c>
      <c r="U95" s="357">
        <v>0</v>
      </c>
      <c r="V95" s="357">
        <v>0.5</v>
      </c>
      <c r="W95" s="358">
        <v>0</v>
      </c>
    </row>
    <row r="96" spans="2:23" x14ac:dyDescent="0.4">
      <c r="B96" s="355" t="s">
        <v>941</v>
      </c>
      <c r="C96" s="356" t="s">
        <v>941</v>
      </c>
      <c r="D96" s="357" t="s">
        <v>68</v>
      </c>
      <c r="E96" s="357">
        <v>61</v>
      </c>
      <c r="F96" s="357">
        <v>3.4</v>
      </c>
      <c r="G96" s="357">
        <v>3.3</v>
      </c>
      <c r="H96" s="357">
        <v>4.7</v>
      </c>
      <c r="I96" s="357">
        <v>222</v>
      </c>
      <c r="J96" s="357">
        <v>76</v>
      </c>
      <c r="K96" s="357">
        <v>7</v>
      </c>
      <c r="L96" s="357">
        <v>5</v>
      </c>
      <c r="M96" s="357">
        <v>14</v>
      </c>
      <c r="N96" s="357">
        <v>0.1</v>
      </c>
      <c r="O96" s="357">
        <v>90</v>
      </c>
      <c r="P96" s="357">
        <v>0</v>
      </c>
      <c r="Q96" s="357">
        <v>0.1</v>
      </c>
      <c r="R96" s="357">
        <v>0</v>
      </c>
      <c r="S96" s="357">
        <v>0.3</v>
      </c>
      <c r="T96" s="357">
        <v>0</v>
      </c>
      <c r="U96" s="357">
        <v>2</v>
      </c>
      <c r="V96" s="357">
        <v>0.5</v>
      </c>
      <c r="W96" s="358">
        <v>0.5</v>
      </c>
    </row>
    <row r="97" spans="2:23" x14ac:dyDescent="0.4">
      <c r="B97" s="355" t="s">
        <v>941</v>
      </c>
      <c r="C97" s="356" t="s">
        <v>941</v>
      </c>
      <c r="D97" s="357" t="s">
        <v>69</v>
      </c>
      <c r="E97" s="357">
        <v>7</v>
      </c>
      <c r="F97" s="357">
        <v>0.5</v>
      </c>
      <c r="G97" s="357">
        <v>0</v>
      </c>
      <c r="H97" s="357">
        <v>1.2</v>
      </c>
      <c r="I97" s="357">
        <v>90</v>
      </c>
      <c r="J97" s="357">
        <v>40</v>
      </c>
      <c r="K97" s="357">
        <v>7</v>
      </c>
      <c r="L97" s="357">
        <v>3</v>
      </c>
      <c r="M97" s="357">
        <v>7</v>
      </c>
      <c r="N97" s="357">
        <v>0</v>
      </c>
      <c r="O97" s="357">
        <v>3</v>
      </c>
      <c r="P97" s="357">
        <v>0</v>
      </c>
      <c r="Q97" s="357">
        <v>0</v>
      </c>
      <c r="R97" s="357">
        <v>10</v>
      </c>
      <c r="S97" s="357">
        <v>0</v>
      </c>
      <c r="T97" s="357">
        <v>0</v>
      </c>
      <c r="U97" s="357">
        <v>3</v>
      </c>
      <c r="V97" s="357">
        <v>0.2</v>
      </c>
      <c r="W97" s="358">
        <v>0.2</v>
      </c>
    </row>
    <row r="98" spans="2:23" x14ac:dyDescent="0.4">
      <c r="B98" s="355" t="s">
        <v>941</v>
      </c>
      <c r="C98" s="356" t="s">
        <v>941</v>
      </c>
      <c r="D98" s="357" t="s">
        <v>70</v>
      </c>
      <c r="E98" s="357">
        <v>69</v>
      </c>
      <c r="F98" s="357">
        <v>4.8</v>
      </c>
      <c r="G98" s="357">
        <v>2.9</v>
      </c>
      <c r="H98" s="357">
        <v>6.9</v>
      </c>
      <c r="I98" s="357">
        <v>359</v>
      </c>
      <c r="J98" s="357">
        <v>320</v>
      </c>
      <c r="K98" s="357">
        <v>41</v>
      </c>
      <c r="L98" s="357">
        <v>31</v>
      </c>
      <c r="M98" s="357">
        <v>31</v>
      </c>
      <c r="N98" s="357">
        <v>0.4</v>
      </c>
      <c r="O98" s="357">
        <v>155</v>
      </c>
      <c r="P98" s="357">
        <v>0</v>
      </c>
      <c r="Q98" s="357">
        <v>0.4</v>
      </c>
      <c r="R98" s="357">
        <v>27</v>
      </c>
      <c r="S98" s="357">
        <v>0.02</v>
      </c>
      <c r="T98" s="357">
        <v>0.06</v>
      </c>
      <c r="U98" s="357">
        <v>0</v>
      </c>
      <c r="V98" s="357">
        <v>2.1</v>
      </c>
      <c r="W98" s="358">
        <v>0.9</v>
      </c>
    </row>
    <row r="99" spans="2:23" x14ac:dyDescent="0.4">
      <c r="B99" s="355" t="s">
        <v>941</v>
      </c>
      <c r="C99" s="356" t="s">
        <v>941</v>
      </c>
      <c r="D99" s="357" t="s">
        <v>71</v>
      </c>
      <c r="E99" s="357">
        <v>9</v>
      </c>
      <c r="F99" s="357">
        <v>0.6</v>
      </c>
      <c r="G99" s="357">
        <v>0.4</v>
      </c>
      <c r="H99" s="357">
        <v>0.9</v>
      </c>
      <c r="I99" s="357">
        <v>59</v>
      </c>
      <c r="J99" s="357">
        <v>61</v>
      </c>
      <c r="K99" s="357">
        <v>19</v>
      </c>
      <c r="L99" s="357">
        <v>4</v>
      </c>
      <c r="M99" s="357">
        <v>9</v>
      </c>
      <c r="N99" s="357">
        <v>0.2</v>
      </c>
      <c r="O99" s="357">
        <v>91</v>
      </c>
      <c r="P99" s="357">
        <v>0</v>
      </c>
      <c r="Q99" s="357">
        <v>0.2</v>
      </c>
      <c r="R99" s="357">
        <v>30</v>
      </c>
      <c r="S99" s="357">
        <v>0.01</v>
      </c>
      <c r="T99" s="357">
        <v>0.02</v>
      </c>
      <c r="U99" s="357">
        <v>2</v>
      </c>
      <c r="V99" s="357">
        <v>0.4</v>
      </c>
      <c r="W99" s="358">
        <v>0.1</v>
      </c>
    </row>
    <row r="100" spans="2:23" x14ac:dyDescent="0.4">
      <c r="B100" s="355" t="s">
        <v>941</v>
      </c>
      <c r="C100" s="356" t="s">
        <v>942</v>
      </c>
      <c r="D100" s="357"/>
      <c r="E100" s="357">
        <v>398</v>
      </c>
      <c r="F100" s="357">
        <v>13.1</v>
      </c>
      <c r="G100" s="357">
        <v>7.1</v>
      </c>
      <c r="H100" s="357">
        <v>69.400000000000006</v>
      </c>
      <c r="I100" s="357">
        <v>732</v>
      </c>
      <c r="J100" s="357">
        <v>541</v>
      </c>
      <c r="K100" s="357">
        <v>79</v>
      </c>
      <c r="L100" s="357">
        <v>54</v>
      </c>
      <c r="M100" s="357">
        <v>112</v>
      </c>
      <c r="N100" s="357">
        <v>0.9</v>
      </c>
      <c r="O100" s="357">
        <v>339</v>
      </c>
      <c r="P100" s="357">
        <v>0</v>
      </c>
      <c r="Q100" s="357">
        <v>0.7</v>
      </c>
      <c r="R100" s="357">
        <v>67</v>
      </c>
      <c r="S100" s="357">
        <v>0.36</v>
      </c>
      <c r="T100" s="357">
        <v>0.1</v>
      </c>
      <c r="U100" s="357">
        <v>7</v>
      </c>
      <c r="V100" s="357">
        <v>3.7</v>
      </c>
      <c r="W100" s="358">
        <v>1.7</v>
      </c>
    </row>
    <row r="101" spans="2:23" x14ac:dyDescent="0.4">
      <c r="B101" s="355" t="s">
        <v>941</v>
      </c>
      <c r="C101" s="356" t="s">
        <v>858</v>
      </c>
      <c r="D101" s="357" t="s">
        <v>915</v>
      </c>
      <c r="E101" s="357">
        <v>252</v>
      </c>
      <c r="F101" s="357">
        <v>3.8</v>
      </c>
      <c r="G101" s="357">
        <v>0.5</v>
      </c>
      <c r="H101" s="357">
        <v>55.7</v>
      </c>
      <c r="I101" s="357">
        <v>2</v>
      </c>
      <c r="J101" s="357">
        <v>44</v>
      </c>
      <c r="K101" s="357">
        <v>5</v>
      </c>
      <c r="L101" s="357">
        <v>11</v>
      </c>
      <c r="M101" s="357">
        <v>51</v>
      </c>
      <c r="N101" s="357">
        <v>0.2</v>
      </c>
      <c r="O101" s="357">
        <v>0</v>
      </c>
      <c r="P101" s="357">
        <v>0</v>
      </c>
      <c r="Q101" s="357">
        <v>0</v>
      </c>
      <c r="R101" s="357">
        <v>0</v>
      </c>
      <c r="S101" s="357">
        <v>0.03</v>
      </c>
      <c r="T101" s="357">
        <v>0.02</v>
      </c>
      <c r="U101" s="357">
        <v>0</v>
      </c>
      <c r="V101" s="357">
        <v>0.5</v>
      </c>
      <c r="W101" s="358">
        <v>0</v>
      </c>
    </row>
    <row r="102" spans="2:23" x14ac:dyDescent="0.4">
      <c r="B102" s="355" t="s">
        <v>941</v>
      </c>
      <c r="C102" s="356" t="s">
        <v>941</v>
      </c>
      <c r="D102" s="357" t="s">
        <v>72</v>
      </c>
      <c r="E102" s="357">
        <v>164</v>
      </c>
      <c r="F102" s="357">
        <v>5.3</v>
      </c>
      <c r="G102" s="357">
        <v>9.8000000000000007</v>
      </c>
      <c r="H102" s="357">
        <v>12.5</v>
      </c>
      <c r="I102" s="357">
        <v>354</v>
      </c>
      <c r="J102" s="357">
        <v>157</v>
      </c>
      <c r="K102" s="357">
        <v>13</v>
      </c>
      <c r="L102" s="357">
        <v>11</v>
      </c>
      <c r="M102" s="357">
        <v>62</v>
      </c>
      <c r="N102" s="357">
        <v>0.7</v>
      </c>
      <c r="O102" s="357">
        <v>8</v>
      </c>
      <c r="P102" s="357">
        <v>0.1</v>
      </c>
      <c r="Q102" s="357">
        <v>0.3</v>
      </c>
      <c r="R102" s="357">
        <v>5</v>
      </c>
      <c r="S102" s="357">
        <v>0.04</v>
      </c>
      <c r="T102" s="357">
        <v>0.03</v>
      </c>
      <c r="U102" s="357">
        <v>5</v>
      </c>
      <c r="V102" s="357">
        <v>1</v>
      </c>
      <c r="W102" s="358">
        <v>0.9</v>
      </c>
    </row>
    <row r="103" spans="2:23" x14ac:dyDescent="0.4">
      <c r="B103" s="355" t="s">
        <v>941</v>
      </c>
      <c r="C103" s="356" t="s">
        <v>941</v>
      </c>
      <c r="D103" s="357" t="s">
        <v>73</v>
      </c>
      <c r="E103" s="357">
        <v>3</v>
      </c>
      <c r="F103" s="357">
        <v>0.2</v>
      </c>
      <c r="G103" s="357">
        <v>0</v>
      </c>
      <c r="H103" s="357">
        <v>0.7</v>
      </c>
      <c r="I103" s="357">
        <v>67</v>
      </c>
      <c r="J103" s="357">
        <v>55</v>
      </c>
      <c r="K103" s="357">
        <v>18</v>
      </c>
      <c r="L103" s="357">
        <v>2</v>
      </c>
      <c r="M103" s="357">
        <v>6</v>
      </c>
      <c r="N103" s="357">
        <v>0.3</v>
      </c>
      <c r="O103" s="357">
        <v>68</v>
      </c>
      <c r="P103" s="357">
        <v>0</v>
      </c>
      <c r="Q103" s="357">
        <v>0.1</v>
      </c>
      <c r="R103" s="357">
        <v>20</v>
      </c>
      <c r="S103" s="357">
        <v>0.01</v>
      </c>
      <c r="T103" s="357">
        <v>0.01</v>
      </c>
      <c r="U103" s="357">
        <v>4</v>
      </c>
      <c r="V103" s="357">
        <v>0.3</v>
      </c>
      <c r="W103" s="358">
        <v>0.2</v>
      </c>
    </row>
    <row r="104" spans="2:23" x14ac:dyDescent="0.4">
      <c r="B104" s="355" t="s">
        <v>941</v>
      </c>
      <c r="C104" s="356" t="s">
        <v>941</v>
      </c>
      <c r="D104" s="357" t="s">
        <v>74</v>
      </c>
      <c r="E104" s="357">
        <v>3</v>
      </c>
      <c r="F104" s="357">
        <v>0.1</v>
      </c>
      <c r="G104" s="357">
        <v>0</v>
      </c>
      <c r="H104" s="357">
        <v>0.5</v>
      </c>
      <c r="I104" s="357">
        <v>158</v>
      </c>
      <c r="J104" s="357">
        <v>22</v>
      </c>
      <c r="K104" s="357">
        <v>1</v>
      </c>
      <c r="L104" s="357">
        <v>2</v>
      </c>
      <c r="M104" s="357">
        <v>2</v>
      </c>
      <c r="N104" s="357">
        <v>0</v>
      </c>
      <c r="O104" s="357">
        <v>0</v>
      </c>
      <c r="P104" s="357">
        <v>0</v>
      </c>
      <c r="Q104" s="357">
        <v>0</v>
      </c>
      <c r="R104" s="357">
        <v>0</v>
      </c>
      <c r="S104" s="357">
        <v>0</v>
      </c>
      <c r="T104" s="357">
        <v>0</v>
      </c>
      <c r="U104" s="357">
        <v>0</v>
      </c>
      <c r="V104" s="357">
        <v>0</v>
      </c>
      <c r="W104" s="358">
        <v>0.4</v>
      </c>
    </row>
    <row r="105" spans="2:23" x14ac:dyDescent="0.4">
      <c r="B105" s="355" t="s">
        <v>941</v>
      </c>
      <c r="C105" s="356" t="s">
        <v>942</v>
      </c>
      <c r="D105" s="357"/>
      <c r="E105" s="357">
        <v>422</v>
      </c>
      <c r="F105" s="357">
        <v>9.4</v>
      </c>
      <c r="G105" s="357">
        <v>10.3</v>
      </c>
      <c r="H105" s="357">
        <v>69.400000000000006</v>
      </c>
      <c r="I105" s="357">
        <v>581</v>
      </c>
      <c r="J105" s="357">
        <v>278</v>
      </c>
      <c r="K105" s="357">
        <v>37</v>
      </c>
      <c r="L105" s="357">
        <v>26</v>
      </c>
      <c r="M105" s="357">
        <v>121</v>
      </c>
      <c r="N105" s="357">
        <v>1.2</v>
      </c>
      <c r="O105" s="357">
        <v>76</v>
      </c>
      <c r="P105" s="357">
        <v>0.1</v>
      </c>
      <c r="Q105" s="357">
        <v>0.4</v>
      </c>
      <c r="R105" s="357">
        <v>25</v>
      </c>
      <c r="S105" s="357">
        <v>0.08</v>
      </c>
      <c r="T105" s="357">
        <v>0.06</v>
      </c>
      <c r="U105" s="357">
        <v>9</v>
      </c>
      <c r="V105" s="357">
        <v>1.8</v>
      </c>
      <c r="W105" s="358">
        <v>1.5</v>
      </c>
    </row>
    <row r="106" spans="2:23" x14ac:dyDescent="0.4">
      <c r="B106" s="355" t="s">
        <v>944</v>
      </c>
      <c r="C106" s="356"/>
      <c r="D106" s="357"/>
      <c r="E106" s="357">
        <v>820</v>
      </c>
      <c r="F106" s="357">
        <v>22.5</v>
      </c>
      <c r="G106" s="357">
        <v>17.399999999999999</v>
      </c>
      <c r="H106" s="357">
        <v>138.80000000000001</v>
      </c>
      <c r="I106" s="357">
        <v>1313</v>
      </c>
      <c r="J106" s="357">
        <v>819</v>
      </c>
      <c r="K106" s="357">
        <v>116</v>
      </c>
      <c r="L106" s="357">
        <v>80</v>
      </c>
      <c r="M106" s="357">
        <v>233</v>
      </c>
      <c r="N106" s="357">
        <v>2.1</v>
      </c>
      <c r="O106" s="357">
        <v>415</v>
      </c>
      <c r="P106" s="357">
        <v>0.1</v>
      </c>
      <c r="Q106" s="357">
        <v>1.1000000000000001</v>
      </c>
      <c r="R106" s="357">
        <v>92</v>
      </c>
      <c r="S106" s="357">
        <v>0.44</v>
      </c>
      <c r="T106" s="357">
        <v>0.16</v>
      </c>
      <c r="U106" s="357">
        <v>16</v>
      </c>
      <c r="V106" s="357">
        <v>5.5</v>
      </c>
      <c r="W106" s="358">
        <v>3.2</v>
      </c>
    </row>
    <row r="107" spans="2:23" x14ac:dyDescent="0.4">
      <c r="B107" s="359">
        <v>45300</v>
      </c>
      <c r="C107" s="356" t="s">
        <v>848</v>
      </c>
      <c r="D107" s="357" t="s">
        <v>915</v>
      </c>
      <c r="E107" s="357">
        <v>252</v>
      </c>
      <c r="F107" s="357">
        <v>3.8</v>
      </c>
      <c r="G107" s="357">
        <v>0.5</v>
      </c>
      <c r="H107" s="357">
        <v>55.7</v>
      </c>
      <c r="I107" s="357">
        <v>2</v>
      </c>
      <c r="J107" s="357">
        <v>44</v>
      </c>
      <c r="K107" s="357">
        <v>5</v>
      </c>
      <c r="L107" s="357">
        <v>11</v>
      </c>
      <c r="M107" s="357">
        <v>51</v>
      </c>
      <c r="N107" s="357">
        <v>0.2</v>
      </c>
      <c r="O107" s="357">
        <v>0</v>
      </c>
      <c r="P107" s="357">
        <v>0</v>
      </c>
      <c r="Q107" s="357">
        <v>0</v>
      </c>
      <c r="R107" s="357">
        <v>0</v>
      </c>
      <c r="S107" s="357">
        <v>0.03</v>
      </c>
      <c r="T107" s="357">
        <v>0.02</v>
      </c>
      <c r="U107" s="357">
        <v>0</v>
      </c>
      <c r="V107" s="357">
        <v>0.5</v>
      </c>
      <c r="W107" s="358">
        <v>0</v>
      </c>
    </row>
    <row r="108" spans="2:23" x14ac:dyDescent="0.4">
      <c r="B108" s="355" t="s">
        <v>941</v>
      </c>
      <c r="C108" s="356" t="s">
        <v>941</v>
      </c>
      <c r="D108" s="357" t="s">
        <v>75</v>
      </c>
      <c r="E108" s="357">
        <v>52</v>
      </c>
      <c r="F108" s="357">
        <v>3.4</v>
      </c>
      <c r="G108" s="357">
        <v>2.5</v>
      </c>
      <c r="H108" s="357">
        <v>4.4000000000000004</v>
      </c>
      <c r="I108" s="357">
        <v>251</v>
      </c>
      <c r="J108" s="357">
        <v>92</v>
      </c>
      <c r="K108" s="357">
        <v>6</v>
      </c>
      <c r="L108" s="357">
        <v>6</v>
      </c>
      <c r="M108" s="357">
        <v>37</v>
      </c>
      <c r="N108" s="357">
        <v>0.1</v>
      </c>
      <c r="O108" s="357">
        <v>4</v>
      </c>
      <c r="P108" s="357">
        <v>0</v>
      </c>
      <c r="Q108" s="357">
        <v>0.1</v>
      </c>
      <c r="R108" s="357">
        <v>1</v>
      </c>
      <c r="S108" s="357">
        <v>0.12</v>
      </c>
      <c r="T108" s="357">
        <v>0.04</v>
      </c>
      <c r="U108" s="357">
        <v>6</v>
      </c>
      <c r="V108" s="357">
        <v>0.4</v>
      </c>
      <c r="W108" s="358">
        <v>0.7</v>
      </c>
    </row>
    <row r="109" spans="2:23" x14ac:dyDescent="0.4">
      <c r="B109" s="355" t="s">
        <v>941</v>
      </c>
      <c r="C109" s="356" t="s">
        <v>941</v>
      </c>
      <c r="D109" s="357" t="s">
        <v>76</v>
      </c>
      <c r="E109" s="357">
        <v>24</v>
      </c>
      <c r="F109" s="357">
        <v>0.7</v>
      </c>
      <c r="G109" s="357">
        <v>1.1000000000000001</v>
      </c>
      <c r="H109" s="357">
        <v>2.8</v>
      </c>
      <c r="I109" s="357">
        <v>93</v>
      </c>
      <c r="J109" s="357">
        <v>52</v>
      </c>
      <c r="K109" s="357">
        <v>1</v>
      </c>
      <c r="L109" s="357">
        <v>2</v>
      </c>
      <c r="M109" s="357">
        <v>7</v>
      </c>
      <c r="N109" s="357">
        <v>0.1</v>
      </c>
      <c r="O109" s="357">
        <v>1</v>
      </c>
      <c r="P109" s="357">
        <v>0</v>
      </c>
      <c r="Q109" s="357">
        <v>0</v>
      </c>
      <c r="R109" s="357">
        <v>2</v>
      </c>
      <c r="S109" s="357">
        <v>0.01</v>
      </c>
      <c r="T109" s="357">
        <v>0</v>
      </c>
      <c r="U109" s="357">
        <v>0</v>
      </c>
      <c r="V109" s="357">
        <v>0.2</v>
      </c>
      <c r="W109" s="358">
        <v>0.3</v>
      </c>
    </row>
    <row r="110" spans="2:23" x14ac:dyDescent="0.4">
      <c r="B110" s="355" t="s">
        <v>941</v>
      </c>
      <c r="C110" s="356" t="s">
        <v>941</v>
      </c>
      <c r="D110" s="357" t="s">
        <v>77</v>
      </c>
      <c r="E110" s="357">
        <v>32</v>
      </c>
      <c r="F110" s="357">
        <v>0.5</v>
      </c>
      <c r="G110" s="357">
        <v>1.9</v>
      </c>
      <c r="H110" s="357">
        <v>3.6</v>
      </c>
      <c r="I110" s="357">
        <v>107</v>
      </c>
      <c r="J110" s="357">
        <v>86</v>
      </c>
      <c r="K110" s="357">
        <v>9</v>
      </c>
      <c r="L110" s="357">
        <v>7</v>
      </c>
      <c r="M110" s="357">
        <v>12</v>
      </c>
      <c r="N110" s="357">
        <v>0.1</v>
      </c>
      <c r="O110" s="357">
        <v>0</v>
      </c>
      <c r="P110" s="357">
        <v>0</v>
      </c>
      <c r="Q110" s="357">
        <v>3.8</v>
      </c>
      <c r="R110" s="357">
        <v>7</v>
      </c>
      <c r="S110" s="357">
        <v>0.02</v>
      </c>
      <c r="T110" s="357">
        <v>0.02</v>
      </c>
      <c r="U110" s="357">
        <v>1</v>
      </c>
      <c r="V110" s="357">
        <v>1</v>
      </c>
      <c r="W110" s="358">
        <v>0.3</v>
      </c>
    </row>
    <row r="111" spans="2:23" x14ac:dyDescent="0.4">
      <c r="B111" s="355" t="s">
        <v>941</v>
      </c>
      <c r="C111" s="356" t="s">
        <v>941</v>
      </c>
      <c r="D111" s="357" t="s">
        <v>78</v>
      </c>
      <c r="E111" s="357">
        <v>3</v>
      </c>
      <c r="F111" s="357">
        <v>0.2</v>
      </c>
      <c r="G111" s="357">
        <v>0</v>
      </c>
      <c r="H111" s="357">
        <v>0.5</v>
      </c>
      <c r="I111" s="357">
        <v>47</v>
      </c>
      <c r="J111" s="357">
        <v>38</v>
      </c>
      <c r="K111" s="357">
        <v>12</v>
      </c>
      <c r="L111" s="357">
        <v>2</v>
      </c>
      <c r="M111" s="357">
        <v>6</v>
      </c>
      <c r="N111" s="357">
        <v>0.1</v>
      </c>
      <c r="O111" s="357">
        <v>40</v>
      </c>
      <c r="P111" s="357">
        <v>0</v>
      </c>
      <c r="Q111" s="357">
        <v>0.1</v>
      </c>
      <c r="R111" s="357">
        <v>10</v>
      </c>
      <c r="S111" s="357">
        <v>0</v>
      </c>
      <c r="T111" s="357">
        <v>0.01</v>
      </c>
      <c r="U111" s="357">
        <v>3</v>
      </c>
      <c r="V111" s="357">
        <v>0.2</v>
      </c>
      <c r="W111" s="358">
        <v>0.1</v>
      </c>
    </row>
    <row r="112" spans="2:23" x14ac:dyDescent="0.4">
      <c r="B112" s="355" t="s">
        <v>941</v>
      </c>
      <c r="C112" s="356" t="s">
        <v>942</v>
      </c>
      <c r="D112" s="357"/>
      <c r="E112" s="357">
        <v>363</v>
      </c>
      <c r="F112" s="357">
        <v>8.6</v>
      </c>
      <c r="G112" s="357">
        <v>6</v>
      </c>
      <c r="H112" s="357">
        <v>67</v>
      </c>
      <c r="I112" s="357">
        <v>500</v>
      </c>
      <c r="J112" s="357">
        <v>312</v>
      </c>
      <c r="K112" s="357">
        <v>33</v>
      </c>
      <c r="L112" s="357">
        <v>28</v>
      </c>
      <c r="M112" s="357">
        <v>113</v>
      </c>
      <c r="N112" s="357">
        <v>0.6</v>
      </c>
      <c r="O112" s="357">
        <v>45</v>
      </c>
      <c r="P112" s="357">
        <v>0</v>
      </c>
      <c r="Q112" s="357">
        <v>4</v>
      </c>
      <c r="R112" s="357">
        <v>20</v>
      </c>
      <c r="S112" s="357">
        <v>0.18</v>
      </c>
      <c r="T112" s="357">
        <v>0.09</v>
      </c>
      <c r="U112" s="357">
        <v>10</v>
      </c>
      <c r="V112" s="357">
        <v>2.2999999999999998</v>
      </c>
      <c r="W112" s="358">
        <v>1.4</v>
      </c>
    </row>
    <row r="113" spans="2:23" x14ac:dyDescent="0.4">
      <c r="B113" s="355" t="s">
        <v>941</v>
      </c>
      <c r="C113" s="356" t="s">
        <v>858</v>
      </c>
      <c r="D113" s="357" t="s">
        <v>915</v>
      </c>
      <c r="E113" s="357">
        <v>252</v>
      </c>
      <c r="F113" s="357">
        <v>3.8</v>
      </c>
      <c r="G113" s="357">
        <v>0.5</v>
      </c>
      <c r="H113" s="357">
        <v>55.7</v>
      </c>
      <c r="I113" s="357">
        <v>2</v>
      </c>
      <c r="J113" s="357">
        <v>44</v>
      </c>
      <c r="K113" s="357">
        <v>5</v>
      </c>
      <c r="L113" s="357">
        <v>11</v>
      </c>
      <c r="M113" s="357">
        <v>51</v>
      </c>
      <c r="N113" s="357">
        <v>0.2</v>
      </c>
      <c r="O113" s="357">
        <v>0</v>
      </c>
      <c r="P113" s="357">
        <v>0</v>
      </c>
      <c r="Q113" s="357">
        <v>0</v>
      </c>
      <c r="R113" s="357">
        <v>0</v>
      </c>
      <c r="S113" s="357">
        <v>0.03</v>
      </c>
      <c r="T113" s="357">
        <v>0.02</v>
      </c>
      <c r="U113" s="357">
        <v>0</v>
      </c>
      <c r="V113" s="357">
        <v>0.5</v>
      </c>
      <c r="W113" s="358">
        <v>0</v>
      </c>
    </row>
    <row r="114" spans="2:23" x14ac:dyDescent="0.4">
      <c r="B114" s="355" t="s">
        <v>941</v>
      </c>
      <c r="C114" s="356" t="s">
        <v>941</v>
      </c>
      <c r="D114" s="357" t="s">
        <v>79</v>
      </c>
      <c r="E114" s="357">
        <v>72</v>
      </c>
      <c r="F114" s="357">
        <v>3.6</v>
      </c>
      <c r="G114" s="357">
        <v>2.4</v>
      </c>
      <c r="H114" s="357">
        <v>8.5</v>
      </c>
      <c r="I114" s="357">
        <v>219</v>
      </c>
      <c r="J114" s="357">
        <v>79</v>
      </c>
      <c r="K114" s="357">
        <v>11</v>
      </c>
      <c r="L114" s="357">
        <v>8</v>
      </c>
      <c r="M114" s="357">
        <v>52</v>
      </c>
      <c r="N114" s="357">
        <v>0.1</v>
      </c>
      <c r="O114" s="357">
        <v>2</v>
      </c>
      <c r="P114" s="357">
        <v>0</v>
      </c>
      <c r="Q114" s="357">
        <v>0.6</v>
      </c>
      <c r="R114" s="357">
        <v>2</v>
      </c>
      <c r="S114" s="357">
        <v>0.02</v>
      </c>
      <c r="T114" s="357">
        <v>0.02</v>
      </c>
      <c r="U114" s="357">
        <v>4</v>
      </c>
      <c r="V114" s="357">
        <v>0.4</v>
      </c>
      <c r="W114" s="358">
        <v>0.5</v>
      </c>
    </row>
    <row r="115" spans="2:23" x14ac:dyDescent="0.4">
      <c r="B115" s="355" t="s">
        <v>941</v>
      </c>
      <c r="C115" s="356" t="s">
        <v>941</v>
      </c>
      <c r="D115" s="357" t="s">
        <v>80</v>
      </c>
      <c r="E115" s="357">
        <v>86</v>
      </c>
      <c r="F115" s="357">
        <v>3.7</v>
      </c>
      <c r="G115" s="357">
        <v>5.6</v>
      </c>
      <c r="H115" s="357">
        <v>4.2</v>
      </c>
      <c r="I115" s="357">
        <v>313</v>
      </c>
      <c r="J115" s="357">
        <v>65</v>
      </c>
      <c r="K115" s="357">
        <v>9</v>
      </c>
      <c r="L115" s="357">
        <v>10</v>
      </c>
      <c r="M115" s="357">
        <v>46</v>
      </c>
      <c r="N115" s="357">
        <v>0.6</v>
      </c>
      <c r="O115" s="357">
        <v>20</v>
      </c>
      <c r="P115" s="357">
        <v>0</v>
      </c>
      <c r="Q115" s="357">
        <v>1</v>
      </c>
      <c r="R115" s="357">
        <v>7</v>
      </c>
      <c r="S115" s="357">
        <v>0.01</v>
      </c>
      <c r="T115" s="357">
        <v>0.01</v>
      </c>
      <c r="U115" s="357">
        <v>0</v>
      </c>
      <c r="V115" s="357">
        <v>0.8</v>
      </c>
      <c r="W115" s="358">
        <v>0.8</v>
      </c>
    </row>
    <row r="116" spans="2:23" x14ac:dyDescent="0.4">
      <c r="B116" s="355" t="s">
        <v>941</v>
      </c>
      <c r="C116" s="356" t="s">
        <v>941</v>
      </c>
      <c r="D116" s="357" t="s">
        <v>948</v>
      </c>
      <c r="E116" s="357">
        <v>37</v>
      </c>
      <c r="F116" s="357">
        <v>0.8</v>
      </c>
      <c r="G116" s="357">
        <v>1.3</v>
      </c>
      <c r="H116" s="357">
        <v>5.2</v>
      </c>
      <c r="I116" s="357">
        <v>183</v>
      </c>
      <c r="J116" s="357">
        <v>95</v>
      </c>
      <c r="K116" s="357">
        <v>6</v>
      </c>
      <c r="L116" s="357">
        <v>6</v>
      </c>
      <c r="M116" s="357">
        <v>16</v>
      </c>
      <c r="N116" s="357">
        <v>0.1</v>
      </c>
      <c r="O116" s="357">
        <v>0</v>
      </c>
      <c r="P116" s="357">
        <v>0</v>
      </c>
      <c r="Q116" s="357">
        <v>0.2</v>
      </c>
      <c r="R116" s="357">
        <v>0</v>
      </c>
      <c r="S116" s="357">
        <v>0.02</v>
      </c>
      <c r="T116" s="357">
        <v>0</v>
      </c>
      <c r="U116" s="357">
        <v>2</v>
      </c>
      <c r="V116" s="357">
        <v>0.6</v>
      </c>
      <c r="W116" s="358">
        <v>0.5</v>
      </c>
    </row>
    <row r="117" spans="2:23" x14ac:dyDescent="0.4">
      <c r="B117" s="355" t="s">
        <v>941</v>
      </c>
      <c r="C117" s="356" t="s">
        <v>941</v>
      </c>
      <c r="D117" s="357" t="s">
        <v>82</v>
      </c>
      <c r="E117" s="357">
        <v>7</v>
      </c>
      <c r="F117" s="357">
        <v>0.3</v>
      </c>
      <c r="G117" s="357">
        <v>0</v>
      </c>
      <c r="H117" s="357">
        <v>1.3</v>
      </c>
      <c r="I117" s="357">
        <v>52</v>
      </c>
      <c r="J117" s="357">
        <v>7</v>
      </c>
      <c r="K117" s="357">
        <v>9</v>
      </c>
      <c r="L117" s="357">
        <v>0</v>
      </c>
      <c r="M117" s="357">
        <v>4</v>
      </c>
      <c r="N117" s="357">
        <v>0</v>
      </c>
      <c r="O117" s="357">
        <v>32</v>
      </c>
      <c r="P117" s="357">
        <v>0</v>
      </c>
      <c r="Q117" s="357">
        <v>0</v>
      </c>
      <c r="R117" s="357">
        <v>0</v>
      </c>
      <c r="S117" s="357">
        <v>0</v>
      </c>
      <c r="T117" s="357">
        <v>0</v>
      </c>
      <c r="U117" s="357">
        <v>0</v>
      </c>
      <c r="V117" s="357">
        <v>0.2</v>
      </c>
      <c r="W117" s="358">
        <v>0.2</v>
      </c>
    </row>
    <row r="118" spans="2:23" x14ac:dyDescent="0.4">
      <c r="B118" s="355" t="s">
        <v>941</v>
      </c>
      <c r="C118" s="356" t="s">
        <v>942</v>
      </c>
      <c r="D118" s="357"/>
      <c r="E118" s="357">
        <v>454</v>
      </c>
      <c r="F118" s="357">
        <v>12.2</v>
      </c>
      <c r="G118" s="357">
        <v>9.8000000000000007</v>
      </c>
      <c r="H118" s="357">
        <v>74.900000000000006</v>
      </c>
      <c r="I118" s="357">
        <v>769</v>
      </c>
      <c r="J118" s="357">
        <v>290</v>
      </c>
      <c r="K118" s="357">
        <v>40</v>
      </c>
      <c r="L118" s="357">
        <v>35</v>
      </c>
      <c r="M118" s="357">
        <v>169</v>
      </c>
      <c r="N118" s="357">
        <v>1</v>
      </c>
      <c r="O118" s="357">
        <v>54</v>
      </c>
      <c r="P118" s="357">
        <v>0</v>
      </c>
      <c r="Q118" s="357">
        <v>1.8</v>
      </c>
      <c r="R118" s="357">
        <v>9</v>
      </c>
      <c r="S118" s="357">
        <v>0.08</v>
      </c>
      <c r="T118" s="357">
        <v>0.05</v>
      </c>
      <c r="U118" s="357">
        <v>6</v>
      </c>
      <c r="V118" s="357">
        <v>2.5</v>
      </c>
      <c r="W118" s="358">
        <v>2</v>
      </c>
    </row>
    <row r="119" spans="2:23" x14ac:dyDescent="0.4">
      <c r="B119" s="355" t="s">
        <v>944</v>
      </c>
      <c r="C119" s="356"/>
      <c r="D119" s="357"/>
      <c r="E119" s="357">
        <v>817</v>
      </c>
      <c r="F119" s="357">
        <v>20.8</v>
      </c>
      <c r="G119" s="357">
        <v>15.8</v>
      </c>
      <c r="H119" s="357">
        <v>141.9</v>
      </c>
      <c r="I119" s="357">
        <v>1269</v>
      </c>
      <c r="J119" s="357">
        <v>602</v>
      </c>
      <c r="K119" s="357">
        <v>73</v>
      </c>
      <c r="L119" s="357">
        <v>63</v>
      </c>
      <c r="M119" s="357">
        <v>282</v>
      </c>
      <c r="N119" s="357">
        <v>1.6</v>
      </c>
      <c r="O119" s="357">
        <v>99</v>
      </c>
      <c r="P119" s="357">
        <v>0</v>
      </c>
      <c r="Q119" s="357">
        <v>5.8</v>
      </c>
      <c r="R119" s="357">
        <v>29</v>
      </c>
      <c r="S119" s="357">
        <v>0.26</v>
      </c>
      <c r="T119" s="357">
        <v>0.14000000000000001</v>
      </c>
      <c r="U119" s="357">
        <v>16</v>
      </c>
      <c r="V119" s="357">
        <v>4.8</v>
      </c>
      <c r="W119" s="358">
        <v>3.4</v>
      </c>
    </row>
    <row r="120" spans="2:23" x14ac:dyDescent="0.4">
      <c r="B120" s="359">
        <v>45301</v>
      </c>
      <c r="C120" s="356" t="s">
        <v>848</v>
      </c>
      <c r="D120" s="357" t="s">
        <v>915</v>
      </c>
      <c r="E120" s="357">
        <v>252</v>
      </c>
      <c r="F120" s="357">
        <v>3.8</v>
      </c>
      <c r="G120" s="357">
        <v>0.5</v>
      </c>
      <c r="H120" s="357">
        <v>55.7</v>
      </c>
      <c r="I120" s="357">
        <v>2</v>
      </c>
      <c r="J120" s="357">
        <v>44</v>
      </c>
      <c r="K120" s="357">
        <v>5</v>
      </c>
      <c r="L120" s="357">
        <v>11</v>
      </c>
      <c r="M120" s="357">
        <v>51</v>
      </c>
      <c r="N120" s="357">
        <v>0.2</v>
      </c>
      <c r="O120" s="357">
        <v>0</v>
      </c>
      <c r="P120" s="357">
        <v>0</v>
      </c>
      <c r="Q120" s="357">
        <v>0</v>
      </c>
      <c r="R120" s="357">
        <v>0</v>
      </c>
      <c r="S120" s="357">
        <v>0.03</v>
      </c>
      <c r="T120" s="357">
        <v>0.02</v>
      </c>
      <c r="U120" s="357">
        <v>0</v>
      </c>
      <c r="V120" s="357">
        <v>0.5</v>
      </c>
      <c r="W120" s="358">
        <v>0</v>
      </c>
    </row>
    <row r="121" spans="2:23" x14ac:dyDescent="0.4">
      <c r="B121" s="355" t="s">
        <v>941</v>
      </c>
      <c r="C121" s="356" t="s">
        <v>941</v>
      </c>
      <c r="D121" s="357" t="s">
        <v>83</v>
      </c>
      <c r="E121" s="357">
        <v>60</v>
      </c>
      <c r="F121" s="357">
        <v>3.7</v>
      </c>
      <c r="G121" s="357">
        <v>4.3</v>
      </c>
      <c r="H121" s="357">
        <v>2.2000000000000002</v>
      </c>
      <c r="I121" s="357">
        <v>265</v>
      </c>
      <c r="J121" s="357">
        <v>63</v>
      </c>
      <c r="K121" s="357">
        <v>10</v>
      </c>
      <c r="L121" s="357">
        <v>5</v>
      </c>
      <c r="M121" s="357">
        <v>10</v>
      </c>
      <c r="N121" s="357">
        <v>0</v>
      </c>
      <c r="O121" s="357">
        <v>136</v>
      </c>
      <c r="P121" s="357">
        <v>0</v>
      </c>
      <c r="Q121" s="357">
        <v>0</v>
      </c>
      <c r="R121" s="357">
        <v>11</v>
      </c>
      <c r="S121" s="357">
        <v>0.01</v>
      </c>
      <c r="T121" s="357">
        <v>0</v>
      </c>
      <c r="U121" s="357">
        <v>6</v>
      </c>
      <c r="V121" s="357">
        <v>0.4</v>
      </c>
      <c r="W121" s="358">
        <v>0.6</v>
      </c>
    </row>
    <row r="122" spans="2:23" x14ac:dyDescent="0.4">
      <c r="B122" s="355" t="s">
        <v>941</v>
      </c>
      <c r="C122" s="356" t="s">
        <v>941</v>
      </c>
      <c r="D122" s="357" t="s">
        <v>84</v>
      </c>
      <c r="E122" s="357">
        <v>10</v>
      </c>
      <c r="F122" s="357">
        <v>0.5</v>
      </c>
      <c r="G122" s="357">
        <v>0.4</v>
      </c>
      <c r="H122" s="357">
        <v>1</v>
      </c>
      <c r="I122" s="357">
        <v>68</v>
      </c>
      <c r="J122" s="357">
        <v>88</v>
      </c>
      <c r="K122" s="357">
        <v>33</v>
      </c>
      <c r="L122" s="357">
        <v>4</v>
      </c>
      <c r="M122" s="357">
        <v>11</v>
      </c>
      <c r="N122" s="357">
        <v>0.5</v>
      </c>
      <c r="O122" s="357">
        <v>84</v>
      </c>
      <c r="P122" s="357">
        <v>0</v>
      </c>
      <c r="Q122" s="357">
        <v>0.1</v>
      </c>
      <c r="R122" s="357">
        <v>34</v>
      </c>
      <c r="S122" s="357">
        <v>0.01</v>
      </c>
      <c r="T122" s="357">
        <v>0.02</v>
      </c>
      <c r="U122" s="357">
        <v>6</v>
      </c>
      <c r="V122" s="357">
        <v>0.4</v>
      </c>
      <c r="W122" s="358">
        <v>0.1</v>
      </c>
    </row>
    <row r="123" spans="2:23" x14ac:dyDescent="0.4">
      <c r="B123" s="355" t="s">
        <v>941</v>
      </c>
      <c r="C123" s="356" t="s">
        <v>941</v>
      </c>
      <c r="D123" s="357" t="s">
        <v>85</v>
      </c>
      <c r="E123" s="357">
        <v>50</v>
      </c>
      <c r="F123" s="357">
        <v>2.5</v>
      </c>
      <c r="G123" s="357">
        <v>1.7</v>
      </c>
      <c r="H123" s="357">
        <v>5.5</v>
      </c>
      <c r="I123" s="357">
        <v>160</v>
      </c>
      <c r="J123" s="357">
        <v>115</v>
      </c>
      <c r="K123" s="357">
        <v>12</v>
      </c>
      <c r="L123" s="357">
        <v>7</v>
      </c>
      <c r="M123" s="357">
        <v>26</v>
      </c>
      <c r="N123" s="357">
        <v>0.2</v>
      </c>
      <c r="O123" s="357">
        <v>71</v>
      </c>
      <c r="P123" s="357">
        <v>0</v>
      </c>
      <c r="Q123" s="357">
        <v>0.1</v>
      </c>
      <c r="R123" s="357">
        <v>1</v>
      </c>
      <c r="S123" s="357">
        <v>0.08</v>
      </c>
      <c r="T123" s="357">
        <v>0.02</v>
      </c>
      <c r="U123" s="357">
        <v>4</v>
      </c>
      <c r="V123" s="357">
        <v>0.4</v>
      </c>
      <c r="W123" s="358">
        <v>0.4</v>
      </c>
    </row>
    <row r="124" spans="2:23" x14ac:dyDescent="0.4">
      <c r="B124" s="355" t="s">
        <v>941</v>
      </c>
      <c r="C124" s="356" t="s">
        <v>941</v>
      </c>
      <c r="D124" s="357" t="s">
        <v>86</v>
      </c>
      <c r="E124" s="357">
        <v>4</v>
      </c>
      <c r="F124" s="357">
        <v>0.3</v>
      </c>
      <c r="G124" s="357">
        <v>0</v>
      </c>
      <c r="H124" s="357">
        <v>0.7</v>
      </c>
      <c r="I124" s="357">
        <v>87</v>
      </c>
      <c r="J124" s="357">
        <v>30</v>
      </c>
      <c r="K124" s="357">
        <v>3</v>
      </c>
      <c r="L124" s="357">
        <v>2</v>
      </c>
      <c r="M124" s="357">
        <v>8</v>
      </c>
      <c r="N124" s="357">
        <v>0.1</v>
      </c>
      <c r="O124" s="357">
        <v>10</v>
      </c>
      <c r="P124" s="357">
        <v>0.4</v>
      </c>
      <c r="Q124" s="357">
        <v>0.1</v>
      </c>
      <c r="R124" s="357">
        <v>3</v>
      </c>
      <c r="S124" s="357">
        <v>0</v>
      </c>
      <c r="T124" s="357">
        <v>0</v>
      </c>
      <c r="U124" s="357">
        <v>10</v>
      </c>
      <c r="V124" s="357">
        <v>0.3</v>
      </c>
      <c r="W124" s="358">
        <v>0.1</v>
      </c>
    </row>
    <row r="125" spans="2:23" x14ac:dyDescent="0.4">
      <c r="B125" s="355" t="s">
        <v>941</v>
      </c>
      <c r="C125" s="356" t="s">
        <v>942</v>
      </c>
      <c r="D125" s="357"/>
      <c r="E125" s="357">
        <v>376</v>
      </c>
      <c r="F125" s="357">
        <v>10.8</v>
      </c>
      <c r="G125" s="357">
        <v>6.9</v>
      </c>
      <c r="H125" s="357">
        <v>65.099999999999994</v>
      </c>
      <c r="I125" s="357">
        <v>582</v>
      </c>
      <c r="J125" s="357">
        <v>340</v>
      </c>
      <c r="K125" s="357">
        <v>63</v>
      </c>
      <c r="L125" s="357">
        <v>29</v>
      </c>
      <c r="M125" s="357">
        <v>106</v>
      </c>
      <c r="N125" s="357">
        <v>1</v>
      </c>
      <c r="O125" s="357">
        <v>301</v>
      </c>
      <c r="P125" s="357">
        <v>0.4</v>
      </c>
      <c r="Q125" s="357">
        <v>0.3</v>
      </c>
      <c r="R125" s="357">
        <v>49</v>
      </c>
      <c r="S125" s="357">
        <v>0.13</v>
      </c>
      <c r="T125" s="357">
        <v>0.06</v>
      </c>
      <c r="U125" s="357">
        <v>26</v>
      </c>
      <c r="V125" s="357">
        <v>2</v>
      </c>
      <c r="W125" s="358">
        <v>1.2</v>
      </c>
    </row>
    <row r="126" spans="2:23" x14ac:dyDescent="0.4">
      <c r="B126" s="355" t="s">
        <v>941</v>
      </c>
      <c r="C126" s="356" t="s">
        <v>858</v>
      </c>
      <c r="D126" s="357" t="s">
        <v>915</v>
      </c>
      <c r="E126" s="357">
        <v>252</v>
      </c>
      <c r="F126" s="357">
        <v>3.8</v>
      </c>
      <c r="G126" s="357">
        <v>0.5</v>
      </c>
      <c r="H126" s="357">
        <v>55.7</v>
      </c>
      <c r="I126" s="357">
        <v>2</v>
      </c>
      <c r="J126" s="357">
        <v>44</v>
      </c>
      <c r="K126" s="357">
        <v>5</v>
      </c>
      <c r="L126" s="357">
        <v>11</v>
      </c>
      <c r="M126" s="357">
        <v>51</v>
      </c>
      <c r="N126" s="357">
        <v>0.2</v>
      </c>
      <c r="O126" s="357">
        <v>0</v>
      </c>
      <c r="P126" s="357">
        <v>0</v>
      </c>
      <c r="Q126" s="357">
        <v>0</v>
      </c>
      <c r="R126" s="357">
        <v>0</v>
      </c>
      <c r="S126" s="357">
        <v>0.03</v>
      </c>
      <c r="T126" s="357">
        <v>0.02</v>
      </c>
      <c r="U126" s="357">
        <v>0</v>
      </c>
      <c r="V126" s="357">
        <v>0.5</v>
      </c>
      <c r="W126" s="358">
        <v>0</v>
      </c>
    </row>
    <row r="127" spans="2:23" x14ac:dyDescent="0.4">
      <c r="B127" s="355" t="s">
        <v>941</v>
      </c>
      <c r="C127" s="356" t="s">
        <v>941</v>
      </c>
      <c r="D127" s="357" t="s">
        <v>87</v>
      </c>
      <c r="E127" s="357">
        <v>99</v>
      </c>
      <c r="F127" s="357">
        <v>4.8</v>
      </c>
      <c r="G127" s="357">
        <v>4.2</v>
      </c>
      <c r="H127" s="357">
        <v>10.3</v>
      </c>
      <c r="I127" s="357">
        <v>271</v>
      </c>
      <c r="J127" s="357">
        <v>140</v>
      </c>
      <c r="K127" s="357">
        <v>15</v>
      </c>
      <c r="L127" s="357">
        <v>17</v>
      </c>
      <c r="M127" s="357">
        <v>49</v>
      </c>
      <c r="N127" s="357">
        <v>0.5</v>
      </c>
      <c r="O127" s="357">
        <v>4</v>
      </c>
      <c r="P127" s="357">
        <v>0</v>
      </c>
      <c r="Q127" s="357">
        <v>0.5</v>
      </c>
      <c r="R127" s="357">
        <v>6</v>
      </c>
      <c r="S127" s="357">
        <v>0.04</v>
      </c>
      <c r="T127" s="357">
        <v>0.03</v>
      </c>
      <c r="U127" s="357">
        <v>0</v>
      </c>
      <c r="V127" s="357">
        <v>1</v>
      </c>
      <c r="W127" s="358">
        <v>0.7</v>
      </c>
    </row>
    <row r="128" spans="2:23" x14ac:dyDescent="0.4">
      <c r="B128" s="355" t="s">
        <v>941</v>
      </c>
      <c r="C128" s="356" t="s">
        <v>941</v>
      </c>
      <c r="D128" s="357" t="s">
        <v>89</v>
      </c>
      <c r="E128" s="357">
        <v>5</v>
      </c>
      <c r="F128" s="357">
        <v>0.3</v>
      </c>
      <c r="G128" s="357">
        <v>0.1</v>
      </c>
      <c r="H128" s="357">
        <v>0.7</v>
      </c>
      <c r="I128" s="357">
        <v>4</v>
      </c>
      <c r="J128" s="357">
        <v>40</v>
      </c>
      <c r="K128" s="357">
        <v>8</v>
      </c>
      <c r="L128" s="357">
        <v>1</v>
      </c>
      <c r="M128" s="357">
        <v>7</v>
      </c>
      <c r="N128" s="357">
        <v>0</v>
      </c>
      <c r="O128" s="357">
        <v>53</v>
      </c>
      <c r="P128" s="357">
        <v>0</v>
      </c>
      <c r="Q128" s="357">
        <v>0</v>
      </c>
      <c r="R128" s="357">
        <v>8</v>
      </c>
      <c r="S128" s="357">
        <v>0</v>
      </c>
      <c r="T128" s="357">
        <v>0.01</v>
      </c>
      <c r="U128" s="357">
        <v>3</v>
      </c>
      <c r="V128" s="357">
        <v>0.3</v>
      </c>
      <c r="W128" s="358">
        <v>0</v>
      </c>
    </row>
    <row r="129" spans="2:23" x14ac:dyDescent="0.4">
      <c r="B129" s="355" t="s">
        <v>941</v>
      </c>
      <c r="C129" s="356" t="s">
        <v>941</v>
      </c>
      <c r="D129" s="357" t="s">
        <v>90</v>
      </c>
      <c r="E129" s="357">
        <v>16</v>
      </c>
      <c r="F129" s="357">
        <v>1.4</v>
      </c>
      <c r="G129" s="357">
        <v>0</v>
      </c>
      <c r="H129" s="357">
        <v>3.1</v>
      </c>
      <c r="I129" s="357">
        <v>109</v>
      </c>
      <c r="J129" s="357">
        <v>66</v>
      </c>
      <c r="K129" s="357">
        <v>8</v>
      </c>
      <c r="L129" s="357">
        <v>5</v>
      </c>
      <c r="M129" s="357">
        <v>11</v>
      </c>
      <c r="N129" s="357">
        <v>0</v>
      </c>
      <c r="O129" s="357">
        <v>85</v>
      </c>
      <c r="P129" s="357">
        <v>0</v>
      </c>
      <c r="Q129" s="357">
        <v>0</v>
      </c>
      <c r="R129" s="357">
        <v>10</v>
      </c>
      <c r="S129" s="357">
        <v>0.02</v>
      </c>
      <c r="T129" s="357">
        <v>0.01</v>
      </c>
      <c r="U129" s="357">
        <v>6</v>
      </c>
      <c r="V129" s="357">
        <v>0.8</v>
      </c>
      <c r="W129" s="358">
        <v>0.3</v>
      </c>
    </row>
    <row r="130" spans="2:23" x14ac:dyDescent="0.4">
      <c r="B130" s="355" t="s">
        <v>941</v>
      </c>
      <c r="C130" s="356" t="s">
        <v>941</v>
      </c>
      <c r="D130" s="357" t="s">
        <v>91</v>
      </c>
      <c r="E130" s="357">
        <v>8</v>
      </c>
      <c r="F130" s="357">
        <v>0.3</v>
      </c>
      <c r="G130" s="357">
        <v>0.3</v>
      </c>
      <c r="H130" s="357">
        <v>1.1000000000000001</v>
      </c>
      <c r="I130" s="357">
        <v>100</v>
      </c>
      <c r="J130" s="357">
        <v>25</v>
      </c>
      <c r="K130" s="357">
        <v>2</v>
      </c>
      <c r="L130" s="357">
        <v>1</v>
      </c>
      <c r="M130" s="357">
        <v>2</v>
      </c>
      <c r="N130" s="357">
        <v>0</v>
      </c>
      <c r="O130" s="357">
        <v>0</v>
      </c>
      <c r="P130" s="357">
        <v>0</v>
      </c>
      <c r="Q130" s="357">
        <v>0</v>
      </c>
      <c r="R130" s="357">
        <v>0</v>
      </c>
      <c r="S130" s="357">
        <v>0</v>
      </c>
      <c r="T130" s="357">
        <v>0</v>
      </c>
      <c r="U130" s="357">
        <v>1</v>
      </c>
      <c r="V130" s="357">
        <v>0.1</v>
      </c>
      <c r="W130" s="358">
        <v>0.2</v>
      </c>
    </row>
    <row r="131" spans="2:23" x14ac:dyDescent="0.4">
      <c r="B131" s="355" t="s">
        <v>941</v>
      </c>
      <c r="C131" s="356" t="s">
        <v>942</v>
      </c>
      <c r="D131" s="357"/>
      <c r="E131" s="357">
        <v>380</v>
      </c>
      <c r="F131" s="357">
        <v>10.6</v>
      </c>
      <c r="G131" s="357">
        <v>5.0999999999999996</v>
      </c>
      <c r="H131" s="357">
        <v>70.900000000000006</v>
      </c>
      <c r="I131" s="357">
        <v>486</v>
      </c>
      <c r="J131" s="357">
        <v>315</v>
      </c>
      <c r="K131" s="357">
        <v>38</v>
      </c>
      <c r="L131" s="357">
        <v>35</v>
      </c>
      <c r="M131" s="357">
        <v>120</v>
      </c>
      <c r="N131" s="357">
        <v>0.7</v>
      </c>
      <c r="O131" s="357">
        <v>142</v>
      </c>
      <c r="P131" s="357">
        <v>0</v>
      </c>
      <c r="Q131" s="357">
        <v>0.5</v>
      </c>
      <c r="R131" s="357">
        <v>24</v>
      </c>
      <c r="S131" s="357">
        <v>0.09</v>
      </c>
      <c r="T131" s="357">
        <v>7.0000000000000007E-2</v>
      </c>
      <c r="U131" s="357">
        <v>10</v>
      </c>
      <c r="V131" s="357">
        <v>2.7</v>
      </c>
      <c r="W131" s="358">
        <v>1.2</v>
      </c>
    </row>
    <row r="132" spans="2:23" x14ac:dyDescent="0.4">
      <c r="B132" s="355" t="s">
        <v>944</v>
      </c>
      <c r="C132" s="356"/>
      <c r="D132" s="357"/>
      <c r="E132" s="357">
        <v>756</v>
      </c>
      <c r="F132" s="357">
        <v>21.4</v>
      </c>
      <c r="G132" s="357">
        <v>12</v>
      </c>
      <c r="H132" s="357">
        <v>136</v>
      </c>
      <c r="I132" s="357">
        <v>1068</v>
      </c>
      <c r="J132" s="357">
        <v>655</v>
      </c>
      <c r="K132" s="357">
        <v>101</v>
      </c>
      <c r="L132" s="357">
        <v>64</v>
      </c>
      <c r="M132" s="357">
        <v>226</v>
      </c>
      <c r="N132" s="357">
        <v>1.7</v>
      </c>
      <c r="O132" s="357">
        <v>443</v>
      </c>
      <c r="P132" s="357">
        <v>0.4</v>
      </c>
      <c r="Q132" s="357">
        <v>0.8</v>
      </c>
      <c r="R132" s="357">
        <v>73</v>
      </c>
      <c r="S132" s="357">
        <v>0.22</v>
      </c>
      <c r="T132" s="357">
        <v>0.13</v>
      </c>
      <c r="U132" s="357">
        <v>36</v>
      </c>
      <c r="V132" s="357">
        <v>4.7</v>
      </c>
      <c r="W132" s="358">
        <v>2.4</v>
      </c>
    </row>
    <row r="133" spans="2:23" x14ac:dyDescent="0.4">
      <c r="B133" s="359">
        <v>45302</v>
      </c>
      <c r="C133" s="356" t="s">
        <v>848</v>
      </c>
      <c r="D133" s="357" t="s">
        <v>915</v>
      </c>
      <c r="E133" s="357">
        <v>252</v>
      </c>
      <c r="F133" s="357">
        <v>3.8</v>
      </c>
      <c r="G133" s="357">
        <v>0.5</v>
      </c>
      <c r="H133" s="357">
        <v>55.7</v>
      </c>
      <c r="I133" s="357">
        <v>2</v>
      </c>
      <c r="J133" s="357">
        <v>44</v>
      </c>
      <c r="K133" s="357">
        <v>5</v>
      </c>
      <c r="L133" s="357">
        <v>11</v>
      </c>
      <c r="M133" s="357">
        <v>51</v>
      </c>
      <c r="N133" s="357">
        <v>0.2</v>
      </c>
      <c r="O133" s="357">
        <v>0</v>
      </c>
      <c r="P133" s="357">
        <v>0</v>
      </c>
      <c r="Q133" s="357">
        <v>0</v>
      </c>
      <c r="R133" s="357">
        <v>0</v>
      </c>
      <c r="S133" s="357">
        <v>0.03</v>
      </c>
      <c r="T133" s="357">
        <v>0.02</v>
      </c>
      <c r="U133" s="357">
        <v>0</v>
      </c>
      <c r="V133" s="357">
        <v>0.5</v>
      </c>
      <c r="W133" s="358">
        <v>0</v>
      </c>
    </row>
    <row r="134" spans="2:23" x14ac:dyDescent="0.4">
      <c r="B134" s="355" t="s">
        <v>941</v>
      </c>
      <c r="C134" s="356" t="s">
        <v>941</v>
      </c>
      <c r="D134" s="357" t="s">
        <v>92</v>
      </c>
      <c r="E134" s="357">
        <v>40</v>
      </c>
      <c r="F134" s="357">
        <v>2.5</v>
      </c>
      <c r="G134" s="357">
        <v>1.6</v>
      </c>
      <c r="H134" s="357">
        <v>3.9</v>
      </c>
      <c r="I134" s="357">
        <v>146</v>
      </c>
      <c r="J134" s="357">
        <v>86</v>
      </c>
      <c r="K134" s="357">
        <v>9</v>
      </c>
      <c r="L134" s="357">
        <v>5</v>
      </c>
      <c r="M134" s="357">
        <v>29</v>
      </c>
      <c r="N134" s="357">
        <v>0.1</v>
      </c>
      <c r="O134" s="357">
        <v>3</v>
      </c>
      <c r="P134" s="357">
        <v>0</v>
      </c>
      <c r="Q134" s="357">
        <v>0</v>
      </c>
      <c r="R134" s="357">
        <v>9</v>
      </c>
      <c r="S134" s="357">
        <v>7.0000000000000007E-2</v>
      </c>
      <c r="T134" s="357">
        <v>0.03</v>
      </c>
      <c r="U134" s="357">
        <v>4</v>
      </c>
      <c r="V134" s="357">
        <v>0.6</v>
      </c>
      <c r="W134" s="358">
        <v>0.3</v>
      </c>
    </row>
    <row r="135" spans="2:23" x14ac:dyDescent="0.4">
      <c r="B135" s="355" t="s">
        <v>941</v>
      </c>
      <c r="C135" s="356" t="s">
        <v>941</v>
      </c>
      <c r="D135" s="357" t="s">
        <v>949</v>
      </c>
      <c r="E135" s="357">
        <v>8</v>
      </c>
      <c r="F135" s="357">
        <v>0.8</v>
      </c>
      <c r="G135" s="357">
        <v>0.1</v>
      </c>
      <c r="H135" s="357">
        <v>1</v>
      </c>
      <c r="I135" s="357">
        <v>102</v>
      </c>
      <c r="J135" s="357">
        <v>43</v>
      </c>
      <c r="K135" s="357">
        <v>17</v>
      </c>
      <c r="L135" s="357">
        <v>10</v>
      </c>
      <c r="M135" s="357">
        <v>14</v>
      </c>
      <c r="N135" s="357">
        <v>0.2</v>
      </c>
      <c r="O135" s="357">
        <v>76</v>
      </c>
      <c r="P135" s="357">
        <v>0.1</v>
      </c>
      <c r="Q135" s="357">
        <v>0.5</v>
      </c>
      <c r="R135" s="357">
        <v>52</v>
      </c>
      <c r="S135" s="357">
        <v>0.01</v>
      </c>
      <c r="T135" s="357">
        <v>0.02</v>
      </c>
      <c r="U135" s="357">
        <v>3</v>
      </c>
      <c r="V135" s="357">
        <v>0.6</v>
      </c>
      <c r="W135" s="358">
        <v>0.3</v>
      </c>
    </row>
    <row r="136" spans="2:23" x14ac:dyDescent="0.4">
      <c r="B136" s="355" t="s">
        <v>941</v>
      </c>
      <c r="C136" s="356" t="s">
        <v>941</v>
      </c>
      <c r="D136" s="357" t="s">
        <v>94</v>
      </c>
      <c r="E136" s="357">
        <v>50</v>
      </c>
      <c r="F136" s="357">
        <v>0.9</v>
      </c>
      <c r="G136" s="357">
        <v>0.1</v>
      </c>
      <c r="H136" s="357">
        <v>11.8</v>
      </c>
      <c r="I136" s="357">
        <v>89</v>
      </c>
      <c r="J136" s="357">
        <v>178</v>
      </c>
      <c r="K136" s="357">
        <v>6</v>
      </c>
      <c r="L136" s="357">
        <v>11</v>
      </c>
      <c r="M136" s="357">
        <v>18</v>
      </c>
      <c r="N136" s="357">
        <v>0.2</v>
      </c>
      <c r="O136" s="357">
        <v>255</v>
      </c>
      <c r="P136" s="357">
        <v>0</v>
      </c>
      <c r="Q136" s="357">
        <v>2</v>
      </c>
      <c r="R136" s="357">
        <v>10</v>
      </c>
      <c r="S136" s="357">
        <v>0.03</v>
      </c>
      <c r="T136" s="357">
        <v>0.03</v>
      </c>
      <c r="U136" s="357">
        <v>17</v>
      </c>
      <c r="V136" s="357">
        <v>1.5</v>
      </c>
      <c r="W136" s="358">
        <v>0.2</v>
      </c>
    </row>
    <row r="137" spans="2:23" x14ac:dyDescent="0.4">
      <c r="B137" s="355" t="s">
        <v>941</v>
      </c>
      <c r="C137" s="356" t="s">
        <v>941</v>
      </c>
      <c r="D137" s="357" t="s">
        <v>95</v>
      </c>
      <c r="E137" s="357">
        <v>10</v>
      </c>
      <c r="F137" s="357">
        <v>0.2</v>
      </c>
      <c r="G137" s="357">
        <v>0.2</v>
      </c>
      <c r="H137" s="357">
        <v>1.9</v>
      </c>
      <c r="I137" s="357">
        <v>59</v>
      </c>
      <c r="J137" s="357">
        <v>27</v>
      </c>
      <c r="K137" s="357">
        <v>4</v>
      </c>
      <c r="L137" s="357">
        <v>1</v>
      </c>
      <c r="M137" s="357">
        <v>2</v>
      </c>
      <c r="N137" s="357">
        <v>0</v>
      </c>
      <c r="O137" s="357">
        <v>44</v>
      </c>
      <c r="P137" s="357">
        <v>0</v>
      </c>
      <c r="Q137" s="357">
        <v>0</v>
      </c>
      <c r="R137" s="357">
        <v>1</v>
      </c>
      <c r="S137" s="357">
        <v>0</v>
      </c>
      <c r="T137" s="357">
        <v>0</v>
      </c>
      <c r="U137" s="357">
        <v>1</v>
      </c>
      <c r="V137" s="357">
        <v>0.2</v>
      </c>
      <c r="W137" s="358">
        <v>0.1</v>
      </c>
    </row>
    <row r="138" spans="2:23" x14ac:dyDescent="0.4">
      <c r="B138" s="355" t="s">
        <v>941</v>
      </c>
      <c r="C138" s="356" t="s">
        <v>942</v>
      </c>
      <c r="D138" s="357"/>
      <c r="E138" s="357">
        <v>360</v>
      </c>
      <c r="F138" s="357">
        <v>8.1999999999999993</v>
      </c>
      <c r="G138" s="357">
        <v>2.5</v>
      </c>
      <c r="H138" s="357">
        <v>74.3</v>
      </c>
      <c r="I138" s="357">
        <v>398</v>
      </c>
      <c r="J138" s="357">
        <v>378</v>
      </c>
      <c r="K138" s="357">
        <v>41</v>
      </c>
      <c r="L138" s="357">
        <v>38</v>
      </c>
      <c r="M138" s="357">
        <v>114</v>
      </c>
      <c r="N138" s="357">
        <v>0.7</v>
      </c>
      <c r="O138" s="357">
        <v>378</v>
      </c>
      <c r="P138" s="357">
        <v>0.1</v>
      </c>
      <c r="Q138" s="357">
        <v>2.5</v>
      </c>
      <c r="R138" s="357">
        <v>72</v>
      </c>
      <c r="S138" s="357">
        <v>0.14000000000000001</v>
      </c>
      <c r="T138" s="357">
        <v>0.1</v>
      </c>
      <c r="U138" s="357">
        <v>25</v>
      </c>
      <c r="V138" s="357">
        <v>3.4</v>
      </c>
      <c r="W138" s="358">
        <v>0.9</v>
      </c>
    </row>
    <row r="139" spans="2:23" x14ac:dyDescent="0.4">
      <c r="B139" s="355" t="s">
        <v>941</v>
      </c>
      <c r="C139" s="356" t="s">
        <v>858</v>
      </c>
      <c r="D139" s="357" t="s">
        <v>915</v>
      </c>
      <c r="E139" s="357">
        <v>252</v>
      </c>
      <c r="F139" s="357">
        <v>3.8</v>
      </c>
      <c r="G139" s="357">
        <v>0.5</v>
      </c>
      <c r="H139" s="357">
        <v>55.7</v>
      </c>
      <c r="I139" s="357">
        <v>2</v>
      </c>
      <c r="J139" s="357">
        <v>44</v>
      </c>
      <c r="K139" s="357">
        <v>5</v>
      </c>
      <c r="L139" s="357">
        <v>11</v>
      </c>
      <c r="M139" s="357">
        <v>51</v>
      </c>
      <c r="N139" s="357">
        <v>0.2</v>
      </c>
      <c r="O139" s="357">
        <v>0</v>
      </c>
      <c r="P139" s="357">
        <v>0</v>
      </c>
      <c r="Q139" s="357">
        <v>0</v>
      </c>
      <c r="R139" s="357">
        <v>0</v>
      </c>
      <c r="S139" s="357">
        <v>0.03</v>
      </c>
      <c r="T139" s="357">
        <v>0.02</v>
      </c>
      <c r="U139" s="357">
        <v>0</v>
      </c>
      <c r="V139" s="357">
        <v>0.5</v>
      </c>
      <c r="W139" s="358">
        <v>0</v>
      </c>
    </row>
    <row r="140" spans="2:23" x14ac:dyDescent="0.4">
      <c r="B140" s="355" t="s">
        <v>941</v>
      </c>
      <c r="C140" s="356" t="s">
        <v>941</v>
      </c>
      <c r="D140" s="357" t="s">
        <v>950</v>
      </c>
      <c r="E140" s="357">
        <v>63</v>
      </c>
      <c r="F140" s="357">
        <v>9.8000000000000007</v>
      </c>
      <c r="G140" s="357">
        <v>2.2000000000000002</v>
      </c>
      <c r="H140" s="357">
        <v>0</v>
      </c>
      <c r="I140" s="357">
        <v>182</v>
      </c>
      <c r="J140" s="357">
        <v>179</v>
      </c>
      <c r="K140" s="357">
        <v>33</v>
      </c>
      <c r="L140" s="357">
        <v>17</v>
      </c>
      <c r="M140" s="357">
        <v>114</v>
      </c>
      <c r="N140" s="357">
        <v>0.3</v>
      </c>
      <c r="O140" s="357">
        <v>3</v>
      </c>
      <c r="P140" s="357">
        <v>4.4000000000000004</v>
      </c>
      <c r="Q140" s="357">
        <v>0.3</v>
      </c>
      <c r="R140" s="357">
        <v>0</v>
      </c>
      <c r="S140" s="357">
        <v>0.06</v>
      </c>
      <c r="T140" s="357">
        <v>0.06</v>
      </c>
      <c r="U140" s="357">
        <v>0</v>
      </c>
      <c r="V140" s="357">
        <v>0</v>
      </c>
      <c r="W140" s="358">
        <v>0.4</v>
      </c>
    </row>
    <row r="141" spans="2:23" x14ac:dyDescent="0.4">
      <c r="B141" s="355" t="s">
        <v>941</v>
      </c>
      <c r="C141" s="356" t="s">
        <v>941</v>
      </c>
      <c r="D141" s="357" t="s">
        <v>98</v>
      </c>
      <c r="E141" s="357">
        <v>23</v>
      </c>
      <c r="F141" s="357">
        <v>1</v>
      </c>
      <c r="G141" s="357">
        <v>0.6</v>
      </c>
      <c r="H141" s="357">
        <v>3.5</v>
      </c>
      <c r="I141" s="357">
        <v>83</v>
      </c>
      <c r="J141" s="357">
        <v>73</v>
      </c>
      <c r="K141" s="357">
        <v>3</v>
      </c>
      <c r="L141" s="357">
        <v>4</v>
      </c>
      <c r="M141" s="357">
        <v>10</v>
      </c>
      <c r="N141" s="357">
        <v>0</v>
      </c>
      <c r="O141" s="357">
        <v>2</v>
      </c>
      <c r="P141" s="357">
        <v>0</v>
      </c>
      <c r="Q141" s="357">
        <v>0</v>
      </c>
      <c r="R141" s="357">
        <v>1</v>
      </c>
      <c r="S141" s="357">
        <v>0.02</v>
      </c>
      <c r="T141" s="357">
        <v>0</v>
      </c>
      <c r="U141" s="357">
        <v>9</v>
      </c>
      <c r="V141" s="357">
        <v>0.4</v>
      </c>
      <c r="W141" s="358">
        <v>0.3</v>
      </c>
    </row>
    <row r="142" spans="2:23" x14ac:dyDescent="0.4">
      <c r="B142" s="355" t="s">
        <v>941</v>
      </c>
      <c r="C142" s="356" t="s">
        <v>941</v>
      </c>
      <c r="D142" s="357" t="s">
        <v>99</v>
      </c>
      <c r="E142" s="357">
        <v>36</v>
      </c>
      <c r="F142" s="357">
        <v>2.1</v>
      </c>
      <c r="G142" s="357">
        <v>1.8</v>
      </c>
      <c r="H142" s="357">
        <v>3.2</v>
      </c>
      <c r="I142" s="357">
        <v>129</v>
      </c>
      <c r="J142" s="357">
        <v>72</v>
      </c>
      <c r="K142" s="357">
        <v>29</v>
      </c>
      <c r="L142" s="357">
        <v>8</v>
      </c>
      <c r="M142" s="357">
        <v>26</v>
      </c>
      <c r="N142" s="357">
        <v>0.2</v>
      </c>
      <c r="O142" s="357">
        <v>78</v>
      </c>
      <c r="P142" s="357">
        <v>0</v>
      </c>
      <c r="Q142" s="357">
        <v>0.1</v>
      </c>
      <c r="R142" s="357">
        <v>3</v>
      </c>
      <c r="S142" s="357">
        <v>0.01</v>
      </c>
      <c r="T142" s="357">
        <v>0.01</v>
      </c>
      <c r="U142" s="357">
        <v>1</v>
      </c>
      <c r="V142" s="357">
        <v>0.4</v>
      </c>
      <c r="W142" s="358">
        <v>0.3</v>
      </c>
    </row>
    <row r="143" spans="2:23" x14ac:dyDescent="0.4">
      <c r="B143" s="355" t="s">
        <v>941</v>
      </c>
      <c r="C143" s="356" t="s">
        <v>941</v>
      </c>
      <c r="D143" s="357" t="s">
        <v>100</v>
      </c>
      <c r="E143" s="357">
        <v>5</v>
      </c>
      <c r="F143" s="357">
        <v>0.2</v>
      </c>
      <c r="G143" s="357">
        <v>0.2</v>
      </c>
      <c r="H143" s="357">
        <v>0.9</v>
      </c>
      <c r="I143" s="357">
        <v>48</v>
      </c>
      <c r="J143" s="357">
        <v>6</v>
      </c>
      <c r="K143" s="357">
        <v>5</v>
      </c>
      <c r="L143" s="357">
        <v>0</v>
      </c>
      <c r="M143" s="357">
        <v>1</v>
      </c>
      <c r="N143" s="357">
        <v>0</v>
      </c>
      <c r="O143" s="357">
        <v>0</v>
      </c>
      <c r="P143" s="357">
        <v>0</v>
      </c>
      <c r="Q143" s="357">
        <v>0</v>
      </c>
      <c r="R143" s="357">
        <v>0</v>
      </c>
      <c r="S143" s="357">
        <v>0</v>
      </c>
      <c r="T143" s="357">
        <v>0</v>
      </c>
      <c r="U143" s="357">
        <v>0</v>
      </c>
      <c r="V143" s="357">
        <v>0.2</v>
      </c>
      <c r="W143" s="358">
        <v>0.1</v>
      </c>
    </row>
    <row r="144" spans="2:23" x14ac:dyDescent="0.4">
      <c r="B144" s="355" t="s">
        <v>941</v>
      </c>
      <c r="C144" s="356" t="s">
        <v>942</v>
      </c>
      <c r="D144" s="357"/>
      <c r="E144" s="357">
        <v>379</v>
      </c>
      <c r="F144" s="357">
        <v>16.899999999999999</v>
      </c>
      <c r="G144" s="357">
        <v>5.3</v>
      </c>
      <c r="H144" s="357">
        <v>63.3</v>
      </c>
      <c r="I144" s="357">
        <v>444</v>
      </c>
      <c r="J144" s="357">
        <v>374</v>
      </c>
      <c r="K144" s="357">
        <v>75</v>
      </c>
      <c r="L144" s="357">
        <v>40</v>
      </c>
      <c r="M144" s="357">
        <v>202</v>
      </c>
      <c r="N144" s="357">
        <v>0.7</v>
      </c>
      <c r="O144" s="357">
        <v>83</v>
      </c>
      <c r="P144" s="357">
        <v>4.4000000000000004</v>
      </c>
      <c r="Q144" s="357">
        <v>0.4</v>
      </c>
      <c r="R144" s="357">
        <v>4</v>
      </c>
      <c r="S144" s="357">
        <v>0.12</v>
      </c>
      <c r="T144" s="357">
        <v>0.09</v>
      </c>
      <c r="U144" s="357">
        <v>10</v>
      </c>
      <c r="V144" s="357">
        <v>1.5</v>
      </c>
      <c r="W144" s="358">
        <v>1.1000000000000001</v>
      </c>
    </row>
    <row r="145" spans="2:23" x14ac:dyDescent="0.4">
      <c r="B145" s="355" t="s">
        <v>944</v>
      </c>
      <c r="C145" s="356"/>
      <c r="D145" s="357"/>
      <c r="E145" s="357">
        <v>739</v>
      </c>
      <c r="F145" s="357">
        <v>25.1</v>
      </c>
      <c r="G145" s="357">
        <v>7.8</v>
      </c>
      <c r="H145" s="357">
        <v>137.6</v>
      </c>
      <c r="I145" s="357">
        <v>842</v>
      </c>
      <c r="J145" s="357">
        <v>752</v>
      </c>
      <c r="K145" s="357">
        <v>116</v>
      </c>
      <c r="L145" s="357">
        <v>78</v>
      </c>
      <c r="M145" s="357">
        <v>316</v>
      </c>
      <c r="N145" s="357">
        <v>1.4</v>
      </c>
      <c r="O145" s="357">
        <v>461</v>
      </c>
      <c r="P145" s="357">
        <v>4.5</v>
      </c>
      <c r="Q145" s="357">
        <v>2.9</v>
      </c>
      <c r="R145" s="357">
        <v>76</v>
      </c>
      <c r="S145" s="357">
        <v>0.26</v>
      </c>
      <c r="T145" s="357">
        <v>0.19</v>
      </c>
      <c r="U145" s="357">
        <v>35</v>
      </c>
      <c r="V145" s="357">
        <v>4.9000000000000004</v>
      </c>
      <c r="W145" s="358">
        <v>2</v>
      </c>
    </row>
    <row r="146" spans="2:23" x14ac:dyDescent="0.4">
      <c r="B146" s="359">
        <v>45303</v>
      </c>
      <c r="C146" s="356" t="s">
        <v>848</v>
      </c>
      <c r="D146" s="357" t="s">
        <v>915</v>
      </c>
      <c r="E146" s="357">
        <v>252</v>
      </c>
      <c r="F146" s="357">
        <v>3.8</v>
      </c>
      <c r="G146" s="357">
        <v>0.5</v>
      </c>
      <c r="H146" s="357">
        <v>55.7</v>
      </c>
      <c r="I146" s="357">
        <v>2</v>
      </c>
      <c r="J146" s="357">
        <v>44</v>
      </c>
      <c r="K146" s="357">
        <v>5</v>
      </c>
      <c r="L146" s="357">
        <v>11</v>
      </c>
      <c r="M146" s="357">
        <v>51</v>
      </c>
      <c r="N146" s="357">
        <v>0.2</v>
      </c>
      <c r="O146" s="357">
        <v>0</v>
      </c>
      <c r="P146" s="357">
        <v>0</v>
      </c>
      <c r="Q146" s="357">
        <v>0</v>
      </c>
      <c r="R146" s="357">
        <v>0</v>
      </c>
      <c r="S146" s="357">
        <v>0.03</v>
      </c>
      <c r="T146" s="357">
        <v>0.02</v>
      </c>
      <c r="U146" s="357">
        <v>0</v>
      </c>
      <c r="V146" s="357">
        <v>0.5</v>
      </c>
      <c r="W146" s="358">
        <v>0</v>
      </c>
    </row>
    <row r="147" spans="2:23" x14ac:dyDescent="0.4">
      <c r="B147" s="355" t="s">
        <v>941</v>
      </c>
      <c r="C147" s="356" t="s">
        <v>941</v>
      </c>
      <c r="D147" s="357" t="s">
        <v>101</v>
      </c>
      <c r="E147" s="357">
        <v>64</v>
      </c>
      <c r="F147" s="357">
        <v>4</v>
      </c>
      <c r="G147" s="357">
        <v>4.2</v>
      </c>
      <c r="H147" s="357">
        <v>2.6</v>
      </c>
      <c r="I147" s="357">
        <v>255</v>
      </c>
      <c r="J147" s="357">
        <v>41</v>
      </c>
      <c r="K147" s="357">
        <v>4</v>
      </c>
      <c r="L147" s="357">
        <v>2</v>
      </c>
      <c r="M147" s="357">
        <v>4</v>
      </c>
      <c r="N147" s="357">
        <v>0</v>
      </c>
      <c r="O147" s="357">
        <v>109</v>
      </c>
      <c r="P147" s="357">
        <v>0</v>
      </c>
      <c r="Q147" s="357">
        <v>0</v>
      </c>
      <c r="R147" s="357">
        <v>0</v>
      </c>
      <c r="S147" s="357">
        <v>0</v>
      </c>
      <c r="T147" s="357">
        <v>0</v>
      </c>
      <c r="U147" s="357">
        <v>1</v>
      </c>
      <c r="V147" s="357">
        <v>0.3</v>
      </c>
      <c r="W147" s="358">
        <v>0.6</v>
      </c>
    </row>
    <row r="148" spans="2:23" x14ac:dyDescent="0.4">
      <c r="B148" s="355" t="s">
        <v>941</v>
      </c>
      <c r="C148" s="356" t="s">
        <v>941</v>
      </c>
      <c r="D148" s="357" t="s">
        <v>102</v>
      </c>
      <c r="E148" s="357">
        <v>32</v>
      </c>
      <c r="F148" s="357">
        <v>2.1</v>
      </c>
      <c r="G148" s="357">
        <v>1.6</v>
      </c>
      <c r="H148" s="357">
        <v>2.2000000000000002</v>
      </c>
      <c r="I148" s="357">
        <v>284</v>
      </c>
      <c r="J148" s="357">
        <v>39</v>
      </c>
      <c r="K148" s="357">
        <v>11</v>
      </c>
      <c r="L148" s="357">
        <v>3</v>
      </c>
      <c r="M148" s="357">
        <v>30</v>
      </c>
      <c r="N148" s="357">
        <v>0.3</v>
      </c>
      <c r="O148" s="357">
        <v>29</v>
      </c>
      <c r="P148" s="357">
        <v>0.3</v>
      </c>
      <c r="Q148" s="357">
        <v>0</v>
      </c>
      <c r="R148" s="357">
        <v>6</v>
      </c>
      <c r="S148" s="357">
        <v>0.01</v>
      </c>
      <c r="T148" s="357">
        <v>7.0000000000000007E-2</v>
      </c>
      <c r="U148" s="357">
        <v>0</v>
      </c>
      <c r="V148" s="357">
        <v>0.1</v>
      </c>
      <c r="W148" s="358">
        <v>0.7</v>
      </c>
    </row>
    <row r="149" spans="2:23" x14ac:dyDescent="0.4">
      <c r="B149" s="355" t="s">
        <v>941</v>
      </c>
      <c r="C149" s="356" t="s">
        <v>941</v>
      </c>
      <c r="D149" s="357" t="s">
        <v>103</v>
      </c>
      <c r="E149" s="357">
        <v>32</v>
      </c>
      <c r="F149" s="357">
        <v>0.8</v>
      </c>
      <c r="G149" s="357">
        <v>0</v>
      </c>
      <c r="H149" s="357">
        <v>7.3</v>
      </c>
      <c r="I149" s="357">
        <v>117</v>
      </c>
      <c r="J149" s="357">
        <v>131</v>
      </c>
      <c r="K149" s="357">
        <v>3</v>
      </c>
      <c r="L149" s="357">
        <v>7</v>
      </c>
      <c r="M149" s="357">
        <v>14</v>
      </c>
      <c r="N149" s="357">
        <v>0.1</v>
      </c>
      <c r="O149" s="357">
        <v>161</v>
      </c>
      <c r="P149" s="357">
        <v>0.1</v>
      </c>
      <c r="Q149" s="357">
        <v>0.1</v>
      </c>
      <c r="R149" s="357">
        <v>0</v>
      </c>
      <c r="S149" s="357">
        <v>0.03</v>
      </c>
      <c r="T149" s="357">
        <v>0.02</v>
      </c>
      <c r="U149" s="357">
        <v>5</v>
      </c>
      <c r="V149" s="357">
        <v>1.2</v>
      </c>
      <c r="W149" s="358">
        <v>0.3</v>
      </c>
    </row>
    <row r="150" spans="2:23" x14ac:dyDescent="0.4">
      <c r="B150" s="355" t="s">
        <v>941</v>
      </c>
      <c r="C150" s="356" t="s">
        <v>941</v>
      </c>
      <c r="D150" s="357" t="s">
        <v>104</v>
      </c>
      <c r="E150" s="357">
        <v>5</v>
      </c>
      <c r="F150" s="357">
        <v>0.5</v>
      </c>
      <c r="G150" s="357">
        <v>0</v>
      </c>
      <c r="H150" s="357">
        <v>0.4</v>
      </c>
      <c r="I150" s="357">
        <v>27</v>
      </c>
      <c r="J150" s="357">
        <v>20</v>
      </c>
      <c r="K150" s="357">
        <v>12</v>
      </c>
      <c r="L150" s="357">
        <v>1</v>
      </c>
      <c r="M150" s="357">
        <v>3</v>
      </c>
      <c r="N150" s="357">
        <v>0.1</v>
      </c>
      <c r="O150" s="357">
        <v>18</v>
      </c>
      <c r="P150" s="357">
        <v>0</v>
      </c>
      <c r="Q150" s="357">
        <v>0.1</v>
      </c>
      <c r="R150" s="357">
        <v>10</v>
      </c>
      <c r="S150" s="357">
        <v>0.05</v>
      </c>
      <c r="T150" s="357">
        <v>0</v>
      </c>
      <c r="U150" s="357">
        <v>6</v>
      </c>
      <c r="V150" s="357">
        <v>0.1</v>
      </c>
      <c r="W150" s="358">
        <v>0</v>
      </c>
    </row>
    <row r="151" spans="2:23" x14ac:dyDescent="0.4">
      <c r="B151" s="355" t="s">
        <v>941</v>
      </c>
      <c r="C151" s="356" t="s">
        <v>942</v>
      </c>
      <c r="D151" s="357"/>
      <c r="E151" s="357">
        <v>385</v>
      </c>
      <c r="F151" s="357">
        <v>11.2</v>
      </c>
      <c r="G151" s="357">
        <v>6.3</v>
      </c>
      <c r="H151" s="357">
        <v>68.2</v>
      </c>
      <c r="I151" s="357">
        <v>685</v>
      </c>
      <c r="J151" s="357">
        <v>275</v>
      </c>
      <c r="K151" s="357">
        <v>35</v>
      </c>
      <c r="L151" s="357">
        <v>24</v>
      </c>
      <c r="M151" s="357">
        <v>102</v>
      </c>
      <c r="N151" s="357">
        <v>0.7</v>
      </c>
      <c r="O151" s="357">
        <v>317</v>
      </c>
      <c r="P151" s="357">
        <v>0.4</v>
      </c>
      <c r="Q151" s="357">
        <v>0.2</v>
      </c>
      <c r="R151" s="357">
        <v>16</v>
      </c>
      <c r="S151" s="357">
        <v>0.12</v>
      </c>
      <c r="T151" s="357">
        <v>0.11</v>
      </c>
      <c r="U151" s="357">
        <v>12</v>
      </c>
      <c r="V151" s="357">
        <v>2.2000000000000002</v>
      </c>
      <c r="W151" s="358">
        <v>1.6</v>
      </c>
    </row>
    <row r="152" spans="2:23" x14ac:dyDescent="0.4">
      <c r="B152" s="355" t="s">
        <v>941</v>
      </c>
      <c r="C152" s="356" t="s">
        <v>858</v>
      </c>
      <c r="D152" s="357" t="s">
        <v>915</v>
      </c>
      <c r="E152" s="357">
        <v>252</v>
      </c>
      <c r="F152" s="357">
        <v>3.8</v>
      </c>
      <c r="G152" s="357">
        <v>0.5</v>
      </c>
      <c r="H152" s="357">
        <v>55.7</v>
      </c>
      <c r="I152" s="357">
        <v>2</v>
      </c>
      <c r="J152" s="357">
        <v>44</v>
      </c>
      <c r="K152" s="357">
        <v>5</v>
      </c>
      <c r="L152" s="357">
        <v>11</v>
      </c>
      <c r="M152" s="357">
        <v>51</v>
      </c>
      <c r="N152" s="357">
        <v>0.2</v>
      </c>
      <c r="O152" s="357">
        <v>0</v>
      </c>
      <c r="P152" s="357">
        <v>0</v>
      </c>
      <c r="Q152" s="357">
        <v>0</v>
      </c>
      <c r="R152" s="357">
        <v>0</v>
      </c>
      <c r="S152" s="357">
        <v>0.03</v>
      </c>
      <c r="T152" s="357">
        <v>0.02</v>
      </c>
      <c r="U152" s="357">
        <v>0</v>
      </c>
      <c r="V152" s="357">
        <v>0.5</v>
      </c>
      <c r="W152" s="358">
        <v>0</v>
      </c>
    </row>
    <row r="153" spans="2:23" x14ac:dyDescent="0.4">
      <c r="B153" s="355" t="s">
        <v>941</v>
      </c>
      <c r="C153" s="356" t="s">
        <v>941</v>
      </c>
      <c r="D153" s="357" t="s">
        <v>105</v>
      </c>
      <c r="E153" s="357">
        <v>127</v>
      </c>
      <c r="F153" s="357">
        <v>2.2999999999999998</v>
      </c>
      <c r="G153" s="357">
        <v>7.7</v>
      </c>
      <c r="H153" s="357">
        <v>12.1</v>
      </c>
      <c r="I153" s="357">
        <v>184</v>
      </c>
      <c r="J153" s="357">
        <v>107</v>
      </c>
      <c r="K153" s="357">
        <v>5</v>
      </c>
      <c r="L153" s="357">
        <v>10</v>
      </c>
      <c r="M153" s="357">
        <v>26</v>
      </c>
      <c r="N153" s="357">
        <v>0.3</v>
      </c>
      <c r="O153" s="357">
        <v>0</v>
      </c>
      <c r="P153" s="357">
        <v>0.1</v>
      </c>
      <c r="Q153" s="357">
        <v>1.5</v>
      </c>
      <c r="R153" s="357">
        <v>15</v>
      </c>
      <c r="S153" s="357">
        <v>0.03</v>
      </c>
      <c r="T153" s="357">
        <v>0.02</v>
      </c>
      <c r="U153" s="357">
        <v>4</v>
      </c>
      <c r="V153" s="357">
        <v>0.9</v>
      </c>
      <c r="W153" s="358">
        <v>0.5</v>
      </c>
    </row>
    <row r="154" spans="2:23" x14ac:dyDescent="0.4">
      <c r="B154" s="355" t="s">
        <v>941</v>
      </c>
      <c r="C154" s="356" t="s">
        <v>941</v>
      </c>
      <c r="D154" s="357" t="s">
        <v>107</v>
      </c>
      <c r="E154" s="357">
        <v>12</v>
      </c>
      <c r="F154" s="357">
        <v>0.5</v>
      </c>
      <c r="G154" s="357">
        <v>0</v>
      </c>
      <c r="H154" s="357">
        <v>2.6</v>
      </c>
      <c r="I154" s="357">
        <v>78</v>
      </c>
      <c r="J154" s="357">
        <v>33</v>
      </c>
      <c r="K154" s="357">
        <v>10</v>
      </c>
      <c r="L154" s="357">
        <v>1</v>
      </c>
      <c r="M154" s="357">
        <v>5</v>
      </c>
      <c r="N154" s="357">
        <v>0</v>
      </c>
      <c r="O154" s="357">
        <v>51</v>
      </c>
      <c r="P154" s="357">
        <v>0</v>
      </c>
      <c r="Q154" s="357">
        <v>0</v>
      </c>
      <c r="R154" s="357">
        <v>0</v>
      </c>
      <c r="S154" s="357">
        <v>0</v>
      </c>
      <c r="T154" s="357">
        <v>0</v>
      </c>
      <c r="U154" s="357">
        <v>1</v>
      </c>
      <c r="V154" s="357">
        <v>0.2</v>
      </c>
      <c r="W154" s="358">
        <v>0.2</v>
      </c>
    </row>
    <row r="155" spans="2:23" x14ac:dyDescent="0.4">
      <c r="B155" s="355" t="s">
        <v>941</v>
      </c>
      <c r="C155" s="356" t="s">
        <v>941</v>
      </c>
      <c r="D155" s="357" t="s">
        <v>108</v>
      </c>
      <c r="E155" s="357">
        <v>53</v>
      </c>
      <c r="F155" s="357">
        <v>2.5</v>
      </c>
      <c r="G155" s="357">
        <v>2.7</v>
      </c>
      <c r="H155" s="357">
        <v>5.0999999999999996</v>
      </c>
      <c r="I155" s="357">
        <v>188</v>
      </c>
      <c r="J155" s="357">
        <v>36</v>
      </c>
      <c r="K155" s="357">
        <v>12</v>
      </c>
      <c r="L155" s="357">
        <v>8</v>
      </c>
      <c r="M155" s="357">
        <v>10</v>
      </c>
      <c r="N155" s="357">
        <v>0.1</v>
      </c>
      <c r="O155" s="357">
        <v>0</v>
      </c>
      <c r="P155" s="357">
        <v>0</v>
      </c>
      <c r="Q155" s="357">
        <v>0.1</v>
      </c>
      <c r="R155" s="357">
        <v>0</v>
      </c>
      <c r="S155" s="357">
        <v>0.01</v>
      </c>
      <c r="T155" s="357">
        <v>0</v>
      </c>
      <c r="U155" s="357">
        <v>0</v>
      </c>
      <c r="V155" s="357">
        <v>1.3</v>
      </c>
      <c r="W155" s="358">
        <v>0.5</v>
      </c>
    </row>
    <row r="156" spans="2:23" x14ac:dyDescent="0.4">
      <c r="B156" s="355" t="s">
        <v>941</v>
      </c>
      <c r="C156" s="356" t="s">
        <v>941</v>
      </c>
      <c r="D156" s="357" t="s">
        <v>109</v>
      </c>
      <c r="E156" s="357">
        <v>7</v>
      </c>
      <c r="F156" s="357">
        <v>0.7</v>
      </c>
      <c r="G156" s="357">
        <v>0.2</v>
      </c>
      <c r="H156" s="357">
        <v>0.9</v>
      </c>
      <c r="I156" s="357">
        <v>54</v>
      </c>
      <c r="J156" s="357">
        <v>13</v>
      </c>
      <c r="K156" s="357">
        <v>21</v>
      </c>
      <c r="L156" s="357">
        <v>7</v>
      </c>
      <c r="M156" s="357">
        <v>5</v>
      </c>
      <c r="N156" s="357">
        <v>0.2</v>
      </c>
      <c r="O156" s="357">
        <v>87</v>
      </c>
      <c r="P156" s="357">
        <v>0</v>
      </c>
      <c r="Q156" s="357">
        <v>0.5</v>
      </c>
      <c r="R156" s="357">
        <v>58</v>
      </c>
      <c r="S156" s="357">
        <v>0</v>
      </c>
      <c r="T156" s="357">
        <v>0.01</v>
      </c>
      <c r="U156" s="357">
        <v>1</v>
      </c>
      <c r="V156" s="357">
        <v>0.6</v>
      </c>
      <c r="W156" s="358">
        <v>0</v>
      </c>
    </row>
    <row r="157" spans="2:23" x14ac:dyDescent="0.4">
      <c r="B157" s="355" t="s">
        <v>941</v>
      </c>
      <c r="C157" s="356" t="s">
        <v>942</v>
      </c>
      <c r="D157" s="357"/>
      <c r="E157" s="357">
        <v>451</v>
      </c>
      <c r="F157" s="357">
        <v>9.8000000000000007</v>
      </c>
      <c r="G157" s="357">
        <v>11.1</v>
      </c>
      <c r="H157" s="357">
        <v>76.400000000000006</v>
      </c>
      <c r="I157" s="357">
        <v>506</v>
      </c>
      <c r="J157" s="357">
        <v>233</v>
      </c>
      <c r="K157" s="357">
        <v>53</v>
      </c>
      <c r="L157" s="357">
        <v>37</v>
      </c>
      <c r="M157" s="357">
        <v>97</v>
      </c>
      <c r="N157" s="357">
        <v>0.8</v>
      </c>
      <c r="O157" s="357">
        <v>138</v>
      </c>
      <c r="P157" s="357">
        <v>0.1</v>
      </c>
      <c r="Q157" s="357">
        <v>2.1</v>
      </c>
      <c r="R157" s="357">
        <v>73</v>
      </c>
      <c r="S157" s="357">
        <v>7.0000000000000007E-2</v>
      </c>
      <c r="T157" s="357">
        <v>0.05</v>
      </c>
      <c r="U157" s="357">
        <v>6</v>
      </c>
      <c r="V157" s="357">
        <v>3.5</v>
      </c>
      <c r="W157" s="358">
        <v>1.2</v>
      </c>
    </row>
    <row r="158" spans="2:23" x14ac:dyDescent="0.4">
      <c r="B158" s="355" t="s">
        <v>944</v>
      </c>
      <c r="C158" s="356"/>
      <c r="D158" s="357"/>
      <c r="E158" s="357">
        <v>836</v>
      </c>
      <c r="F158" s="357">
        <v>21</v>
      </c>
      <c r="G158" s="357">
        <v>17.399999999999999</v>
      </c>
      <c r="H158" s="357">
        <v>144.6</v>
      </c>
      <c r="I158" s="357">
        <v>1191</v>
      </c>
      <c r="J158" s="357">
        <v>508</v>
      </c>
      <c r="K158" s="357">
        <v>88</v>
      </c>
      <c r="L158" s="357">
        <v>61</v>
      </c>
      <c r="M158" s="357">
        <v>199</v>
      </c>
      <c r="N158" s="357">
        <v>1.5</v>
      </c>
      <c r="O158" s="357">
        <v>455</v>
      </c>
      <c r="P158" s="357">
        <v>0.5</v>
      </c>
      <c r="Q158" s="357">
        <v>2.2999999999999998</v>
      </c>
      <c r="R158" s="357">
        <v>89</v>
      </c>
      <c r="S158" s="357">
        <v>0.19</v>
      </c>
      <c r="T158" s="357">
        <v>0.16</v>
      </c>
      <c r="U158" s="357">
        <v>18</v>
      </c>
      <c r="V158" s="357">
        <v>5.7</v>
      </c>
      <c r="W158" s="358">
        <v>2.8</v>
      </c>
    </row>
    <row r="159" spans="2:23" x14ac:dyDescent="0.4">
      <c r="B159" s="359">
        <v>45304</v>
      </c>
      <c r="C159" s="356" t="s">
        <v>848</v>
      </c>
      <c r="D159" s="357" t="s">
        <v>915</v>
      </c>
      <c r="E159" s="357">
        <v>252</v>
      </c>
      <c r="F159" s="357">
        <v>3.8</v>
      </c>
      <c r="G159" s="357">
        <v>0.5</v>
      </c>
      <c r="H159" s="357">
        <v>55.7</v>
      </c>
      <c r="I159" s="357">
        <v>2</v>
      </c>
      <c r="J159" s="357">
        <v>44</v>
      </c>
      <c r="K159" s="357">
        <v>5</v>
      </c>
      <c r="L159" s="357">
        <v>11</v>
      </c>
      <c r="M159" s="357">
        <v>51</v>
      </c>
      <c r="N159" s="357">
        <v>0.2</v>
      </c>
      <c r="O159" s="357">
        <v>0</v>
      </c>
      <c r="P159" s="357">
        <v>0</v>
      </c>
      <c r="Q159" s="357">
        <v>0</v>
      </c>
      <c r="R159" s="357">
        <v>0</v>
      </c>
      <c r="S159" s="357">
        <v>0.03</v>
      </c>
      <c r="T159" s="357">
        <v>0.02</v>
      </c>
      <c r="U159" s="357">
        <v>0</v>
      </c>
      <c r="V159" s="357">
        <v>0.5</v>
      </c>
      <c r="W159" s="358">
        <v>0</v>
      </c>
    </row>
    <row r="160" spans="2:23" x14ac:dyDescent="0.4">
      <c r="B160" s="355" t="s">
        <v>941</v>
      </c>
      <c r="C160" s="356" t="s">
        <v>941</v>
      </c>
      <c r="D160" s="357" t="s">
        <v>110</v>
      </c>
      <c r="E160" s="357">
        <v>53</v>
      </c>
      <c r="F160" s="357">
        <v>3.9</v>
      </c>
      <c r="G160" s="357">
        <v>2.6</v>
      </c>
      <c r="H160" s="357">
        <v>3.6</v>
      </c>
      <c r="I160" s="357">
        <v>150</v>
      </c>
      <c r="J160" s="357">
        <v>100</v>
      </c>
      <c r="K160" s="357">
        <v>6</v>
      </c>
      <c r="L160" s="357">
        <v>7</v>
      </c>
      <c r="M160" s="357">
        <v>41</v>
      </c>
      <c r="N160" s="357">
        <v>0.1</v>
      </c>
      <c r="O160" s="357">
        <v>4</v>
      </c>
      <c r="P160" s="357">
        <v>0</v>
      </c>
      <c r="Q160" s="357">
        <v>0.1</v>
      </c>
      <c r="R160" s="357">
        <v>1</v>
      </c>
      <c r="S160" s="357">
        <v>0.13</v>
      </c>
      <c r="T160" s="357">
        <v>0.04</v>
      </c>
      <c r="U160" s="357">
        <v>6</v>
      </c>
      <c r="V160" s="357">
        <v>0.4</v>
      </c>
      <c r="W160" s="358">
        <v>0.4</v>
      </c>
    </row>
    <row r="161" spans="2:23" x14ac:dyDescent="0.4">
      <c r="B161" s="355" t="s">
        <v>941</v>
      </c>
      <c r="C161" s="356" t="s">
        <v>941</v>
      </c>
      <c r="D161" s="357" t="s">
        <v>111</v>
      </c>
      <c r="E161" s="357">
        <v>21</v>
      </c>
      <c r="F161" s="357">
        <v>0.5</v>
      </c>
      <c r="G161" s="357">
        <v>1</v>
      </c>
      <c r="H161" s="357">
        <v>2.5</v>
      </c>
      <c r="I161" s="357">
        <v>151</v>
      </c>
      <c r="J161" s="357">
        <v>110</v>
      </c>
      <c r="K161" s="357">
        <v>19</v>
      </c>
      <c r="L161" s="357">
        <v>12</v>
      </c>
      <c r="M161" s="357">
        <v>7</v>
      </c>
      <c r="N161" s="357">
        <v>0.1</v>
      </c>
      <c r="O161" s="357">
        <v>12</v>
      </c>
      <c r="P161" s="357">
        <v>0</v>
      </c>
      <c r="Q161" s="357">
        <v>0</v>
      </c>
      <c r="R161" s="357">
        <v>11</v>
      </c>
      <c r="S161" s="357">
        <v>0</v>
      </c>
      <c r="T161" s="357">
        <v>0.01</v>
      </c>
      <c r="U161" s="357">
        <v>0</v>
      </c>
      <c r="V161" s="357">
        <v>0.9</v>
      </c>
      <c r="W161" s="358">
        <v>0.4</v>
      </c>
    </row>
    <row r="162" spans="2:23" x14ac:dyDescent="0.4">
      <c r="B162" s="355" t="s">
        <v>941</v>
      </c>
      <c r="C162" s="356" t="s">
        <v>941</v>
      </c>
      <c r="D162" s="357" t="s">
        <v>112</v>
      </c>
      <c r="E162" s="357">
        <v>28</v>
      </c>
      <c r="F162" s="357">
        <v>1.9</v>
      </c>
      <c r="G162" s="357">
        <v>1.2</v>
      </c>
      <c r="H162" s="357">
        <v>3</v>
      </c>
      <c r="I162" s="357">
        <v>184</v>
      </c>
      <c r="J162" s="357">
        <v>81</v>
      </c>
      <c r="K162" s="357">
        <v>13</v>
      </c>
      <c r="L162" s="357">
        <v>7</v>
      </c>
      <c r="M162" s="357">
        <v>14</v>
      </c>
      <c r="N162" s="357">
        <v>0.1</v>
      </c>
      <c r="O162" s="357">
        <v>87</v>
      </c>
      <c r="P162" s="357">
        <v>0</v>
      </c>
      <c r="Q162" s="357">
        <v>0</v>
      </c>
      <c r="R162" s="357">
        <v>20</v>
      </c>
      <c r="S162" s="357">
        <v>0.02</v>
      </c>
      <c r="T162" s="357">
        <v>0.02</v>
      </c>
      <c r="U162" s="357">
        <v>11</v>
      </c>
      <c r="V162" s="357">
        <v>0.7</v>
      </c>
      <c r="W162" s="358">
        <v>0.4</v>
      </c>
    </row>
    <row r="163" spans="2:23" x14ac:dyDescent="0.4">
      <c r="B163" s="355" t="s">
        <v>941</v>
      </c>
      <c r="C163" s="356" t="s">
        <v>941</v>
      </c>
      <c r="D163" s="357" t="s">
        <v>113</v>
      </c>
      <c r="E163" s="357">
        <v>11</v>
      </c>
      <c r="F163" s="357">
        <v>0.3</v>
      </c>
      <c r="G163" s="357">
        <v>0.3</v>
      </c>
      <c r="H163" s="357">
        <v>1.5</v>
      </c>
      <c r="I163" s="357">
        <v>72</v>
      </c>
      <c r="J163" s="357">
        <v>10</v>
      </c>
      <c r="K163" s="357">
        <v>8</v>
      </c>
      <c r="L163" s="357">
        <v>1</v>
      </c>
      <c r="M163" s="357">
        <v>5</v>
      </c>
      <c r="N163" s="357">
        <v>0.1</v>
      </c>
      <c r="O163" s="357">
        <v>0</v>
      </c>
      <c r="P163" s="357">
        <v>0</v>
      </c>
      <c r="Q163" s="357">
        <v>0</v>
      </c>
      <c r="R163" s="357">
        <v>0</v>
      </c>
      <c r="S163" s="357">
        <v>0</v>
      </c>
      <c r="T163" s="357">
        <v>0</v>
      </c>
      <c r="U163" s="357">
        <v>0</v>
      </c>
      <c r="V163" s="357">
        <v>0.3</v>
      </c>
      <c r="W163" s="358">
        <v>0.2</v>
      </c>
    </row>
    <row r="164" spans="2:23" x14ac:dyDescent="0.4">
      <c r="B164" s="355" t="s">
        <v>941</v>
      </c>
      <c r="C164" s="356" t="s">
        <v>942</v>
      </c>
      <c r="D164" s="357"/>
      <c r="E164" s="357">
        <v>365</v>
      </c>
      <c r="F164" s="357">
        <v>10.4</v>
      </c>
      <c r="G164" s="357">
        <v>5.6</v>
      </c>
      <c r="H164" s="357">
        <v>66.3</v>
      </c>
      <c r="I164" s="357">
        <v>559</v>
      </c>
      <c r="J164" s="357">
        <v>345</v>
      </c>
      <c r="K164" s="357">
        <v>51</v>
      </c>
      <c r="L164" s="357">
        <v>38</v>
      </c>
      <c r="M164" s="357">
        <v>118</v>
      </c>
      <c r="N164" s="357">
        <v>0.6</v>
      </c>
      <c r="O164" s="357">
        <v>103</v>
      </c>
      <c r="P164" s="357">
        <v>0</v>
      </c>
      <c r="Q164" s="357">
        <v>0.1</v>
      </c>
      <c r="R164" s="357">
        <v>32</v>
      </c>
      <c r="S164" s="357">
        <v>0.18</v>
      </c>
      <c r="T164" s="357">
        <v>0.09</v>
      </c>
      <c r="U164" s="357">
        <v>17</v>
      </c>
      <c r="V164" s="357">
        <v>2.8</v>
      </c>
      <c r="W164" s="358">
        <v>1.4</v>
      </c>
    </row>
    <row r="165" spans="2:23" x14ac:dyDescent="0.4">
      <c r="B165" s="355" t="s">
        <v>941</v>
      </c>
      <c r="C165" s="356" t="s">
        <v>858</v>
      </c>
      <c r="D165" s="357" t="s">
        <v>915</v>
      </c>
      <c r="E165" s="357">
        <v>252</v>
      </c>
      <c r="F165" s="357">
        <v>3.8</v>
      </c>
      <c r="G165" s="357">
        <v>0.5</v>
      </c>
      <c r="H165" s="357">
        <v>55.7</v>
      </c>
      <c r="I165" s="357">
        <v>2</v>
      </c>
      <c r="J165" s="357">
        <v>44</v>
      </c>
      <c r="K165" s="357">
        <v>5</v>
      </c>
      <c r="L165" s="357">
        <v>11</v>
      </c>
      <c r="M165" s="357">
        <v>51</v>
      </c>
      <c r="N165" s="357">
        <v>0.2</v>
      </c>
      <c r="O165" s="357">
        <v>0</v>
      </c>
      <c r="P165" s="357">
        <v>0</v>
      </c>
      <c r="Q165" s="357">
        <v>0</v>
      </c>
      <c r="R165" s="357">
        <v>0</v>
      </c>
      <c r="S165" s="357">
        <v>0.03</v>
      </c>
      <c r="T165" s="357">
        <v>0.02</v>
      </c>
      <c r="U165" s="357">
        <v>0</v>
      </c>
      <c r="V165" s="357">
        <v>0.5</v>
      </c>
      <c r="W165" s="358">
        <v>0</v>
      </c>
    </row>
    <row r="166" spans="2:23" x14ac:dyDescent="0.4">
      <c r="B166" s="355" t="s">
        <v>941</v>
      </c>
      <c r="C166" s="356" t="s">
        <v>941</v>
      </c>
      <c r="D166" s="357" t="s">
        <v>951</v>
      </c>
      <c r="E166" s="357">
        <v>55</v>
      </c>
      <c r="F166" s="357">
        <v>7.7</v>
      </c>
      <c r="G166" s="357">
        <v>1.6</v>
      </c>
      <c r="H166" s="357">
        <v>2</v>
      </c>
      <c r="I166" s="357">
        <v>335</v>
      </c>
      <c r="J166" s="357">
        <v>134</v>
      </c>
      <c r="K166" s="357">
        <v>10</v>
      </c>
      <c r="L166" s="357">
        <v>13</v>
      </c>
      <c r="M166" s="357">
        <v>77</v>
      </c>
      <c r="N166" s="357">
        <v>0.1</v>
      </c>
      <c r="O166" s="357">
        <v>9</v>
      </c>
      <c r="P166" s="357">
        <v>1.3</v>
      </c>
      <c r="Q166" s="357">
        <v>0.4</v>
      </c>
      <c r="R166" s="357">
        <v>0</v>
      </c>
      <c r="S166" s="357">
        <v>0.02</v>
      </c>
      <c r="T166" s="357">
        <v>0.02</v>
      </c>
      <c r="U166" s="357">
        <v>0</v>
      </c>
      <c r="V166" s="357">
        <v>0</v>
      </c>
      <c r="W166" s="358">
        <v>0.9</v>
      </c>
    </row>
    <row r="167" spans="2:23" x14ac:dyDescent="0.4">
      <c r="B167" s="355" t="s">
        <v>941</v>
      </c>
      <c r="C167" s="356" t="s">
        <v>941</v>
      </c>
      <c r="D167" s="357" t="s">
        <v>116</v>
      </c>
      <c r="E167" s="357">
        <v>46</v>
      </c>
      <c r="F167" s="357">
        <v>0.7</v>
      </c>
      <c r="G167" s="357">
        <v>1.4</v>
      </c>
      <c r="H167" s="357">
        <v>7.4</v>
      </c>
      <c r="I167" s="357">
        <v>87</v>
      </c>
      <c r="J167" s="357">
        <v>104</v>
      </c>
      <c r="K167" s="357">
        <v>9</v>
      </c>
      <c r="L167" s="357">
        <v>6</v>
      </c>
      <c r="M167" s="357">
        <v>12</v>
      </c>
      <c r="N167" s="357">
        <v>0.1</v>
      </c>
      <c r="O167" s="357">
        <v>9</v>
      </c>
      <c r="P167" s="357">
        <v>0</v>
      </c>
      <c r="Q167" s="357">
        <v>0.3</v>
      </c>
      <c r="R167" s="357">
        <v>0</v>
      </c>
      <c r="S167" s="357">
        <v>0.02</v>
      </c>
      <c r="T167" s="357">
        <v>0.01</v>
      </c>
      <c r="U167" s="357">
        <v>6</v>
      </c>
      <c r="V167" s="357">
        <v>0.6</v>
      </c>
      <c r="W167" s="358">
        <v>0.2</v>
      </c>
    </row>
    <row r="168" spans="2:23" x14ac:dyDescent="0.4">
      <c r="B168" s="355" t="s">
        <v>941</v>
      </c>
      <c r="C168" s="356" t="s">
        <v>941</v>
      </c>
      <c r="D168" s="357" t="s">
        <v>117</v>
      </c>
      <c r="E168" s="357">
        <v>59</v>
      </c>
      <c r="F168" s="357">
        <v>2</v>
      </c>
      <c r="G168" s="357">
        <v>3.3</v>
      </c>
      <c r="H168" s="357">
        <v>5.6</v>
      </c>
      <c r="I168" s="357">
        <v>285</v>
      </c>
      <c r="J168" s="357">
        <v>58</v>
      </c>
      <c r="K168" s="357">
        <v>12</v>
      </c>
      <c r="L168" s="357">
        <v>8</v>
      </c>
      <c r="M168" s="357">
        <v>21</v>
      </c>
      <c r="N168" s="357">
        <v>0.1</v>
      </c>
      <c r="O168" s="357">
        <v>163</v>
      </c>
      <c r="P168" s="357">
        <v>0.1</v>
      </c>
      <c r="Q168" s="357">
        <v>0.7</v>
      </c>
      <c r="R168" s="357">
        <v>10</v>
      </c>
      <c r="S168" s="357">
        <v>0.02</v>
      </c>
      <c r="T168" s="357">
        <v>0.01</v>
      </c>
      <c r="U168" s="357">
        <v>0</v>
      </c>
      <c r="V168" s="357">
        <v>0.5</v>
      </c>
      <c r="W168" s="358">
        <v>0.7</v>
      </c>
    </row>
    <row r="169" spans="2:23" x14ac:dyDescent="0.4">
      <c r="B169" s="355" t="s">
        <v>941</v>
      </c>
      <c r="C169" s="356" t="s">
        <v>941</v>
      </c>
      <c r="D169" s="357" t="s">
        <v>118</v>
      </c>
      <c r="E169" s="357">
        <v>4</v>
      </c>
      <c r="F169" s="357">
        <v>0.2</v>
      </c>
      <c r="G169" s="357">
        <v>0.2</v>
      </c>
      <c r="H169" s="357">
        <v>0.3</v>
      </c>
      <c r="I169" s="357">
        <v>38</v>
      </c>
      <c r="J169" s="357">
        <v>45</v>
      </c>
      <c r="K169" s="357">
        <v>15</v>
      </c>
      <c r="L169" s="357">
        <v>1</v>
      </c>
      <c r="M169" s="357">
        <v>5</v>
      </c>
      <c r="N169" s="357">
        <v>0.2</v>
      </c>
      <c r="O169" s="357">
        <v>44</v>
      </c>
      <c r="P169" s="357">
        <v>0</v>
      </c>
      <c r="Q169" s="357">
        <v>0.1</v>
      </c>
      <c r="R169" s="357">
        <v>18</v>
      </c>
      <c r="S169" s="357">
        <v>0.01</v>
      </c>
      <c r="T169" s="357">
        <v>0.01</v>
      </c>
      <c r="U169" s="357">
        <v>3</v>
      </c>
      <c r="V169" s="357">
        <v>0.2</v>
      </c>
      <c r="W169" s="358">
        <v>0.1</v>
      </c>
    </row>
    <row r="170" spans="2:23" x14ac:dyDescent="0.4">
      <c r="B170" s="355" t="s">
        <v>941</v>
      </c>
      <c r="C170" s="356" t="s">
        <v>942</v>
      </c>
      <c r="D170" s="357"/>
      <c r="E170" s="357">
        <v>416</v>
      </c>
      <c r="F170" s="357">
        <v>14.4</v>
      </c>
      <c r="G170" s="357">
        <v>7</v>
      </c>
      <c r="H170" s="357">
        <v>71</v>
      </c>
      <c r="I170" s="357">
        <v>747</v>
      </c>
      <c r="J170" s="357">
        <v>385</v>
      </c>
      <c r="K170" s="357">
        <v>51</v>
      </c>
      <c r="L170" s="357">
        <v>39</v>
      </c>
      <c r="M170" s="357">
        <v>166</v>
      </c>
      <c r="N170" s="357">
        <v>0.7</v>
      </c>
      <c r="O170" s="357">
        <v>225</v>
      </c>
      <c r="P170" s="357">
        <v>1.4</v>
      </c>
      <c r="Q170" s="357">
        <v>1.5</v>
      </c>
      <c r="R170" s="357">
        <v>28</v>
      </c>
      <c r="S170" s="357">
        <v>0.1</v>
      </c>
      <c r="T170" s="357">
        <v>7.0000000000000007E-2</v>
      </c>
      <c r="U170" s="357">
        <v>9</v>
      </c>
      <c r="V170" s="357">
        <v>1.8</v>
      </c>
      <c r="W170" s="358">
        <v>1.9</v>
      </c>
    </row>
    <row r="171" spans="2:23" x14ac:dyDescent="0.4">
      <c r="B171" s="355" t="s">
        <v>944</v>
      </c>
      <c r="C171" s="356"/>
      <c r="D171" s="357"/>
      <c r="E171" s="357">
        <v>781</v>
      </c>
      <c r="F171" s="357">
        <v>24.8</v>
      </c>
      <c r="G171" s="357">
        <v>12.6</v>
      </c>
      <c r="H171" s="357">
        <v>137.30000000000001</v>
      </c>
      <c r="I171" s="357">
        <v>1306</v>
      </c>
      <c r="J171" s="357">
        <v>730</v>
      </c>
      <c r="K171" s="357">
        <v>102</v>
      </c>
      <c r="L171" s="357">
        <v>77</v>
      </c>
      <c r="M171" s="357">
        <v>284</v>
      </c>
      <c r="N171" s="357">
        <v>1.3</v>
      </c>
      <c r="O171" s="357">
        <v>328</v>
      </c>
      <c r="P171" s="357">
        <v>1.4</v>
      </c>
      <c r="Q171" s="357">
        <v>1.6</v>
      </c>
      <c r="R171" s="357">
        <v>60</v>
      </c>
      <c r="S171" s="357">
        <v>0.28000000000000003</v>
      </c>
      <c r="T171" s="357">
        <v>0.16</v>
      </c>
      <c r="U171" s="357">
        <v>26</v>
      </c>
      <c r="V171" s="357">
        <v>4.5999999999999996</v>
      </c>
      <c r="W171" s="358">
        <v>3.3</v>
      </c>
    </row>
    <row r="172" spans="2:23" x14ac:dyDescent="0.4">
      <c r="B172" s="359">
        <v>45305</v>
      </c>
      <c r="C172" s="356" t="s">
        <v>848</v>
      </c>
      <c r="D172" s="357" t="s">
        <v>915</v>
      </c>
      <c r="E172" s="357">
        <v>252</v>
      </c>
      <c r="F172" s="357">
        <v>3.8</v>
      </c>
      <c r="G172" s="357">
        <v>0.5</v>
      </c>
      <c r="H172" s="357">
        <v>55.7</v>
      </c>
      <c r="I172" s="357">
        <v>2</v>
      </c>
      <c r="J172" s="357">
        <v>44</v>
      </c>
      <c r="K172" s="357">
        <v>5</v>
      </c>
      <c r="L172" s="357">
        <v>11</v>
      </c>
      <c r="M172" s="357">
        <v>51</v>
      </c>
      <c r="N172" s="357">
        <v>0.2</v>
      </c>
      <c r="O172" s="357">
        <v>0</v>
      </c>
      <c r="P172" s="357">
        <v>0</v>
      </c>
      <c r="Q172" s="357">
        <v>0</v>
      </c>
      <c r="R172" s="357">
        <v>0</v>
      </c>
      <c r="S172" s="357">
        <v>0.03</v>
      </c>
      <c r="T172" s="357">
        <v>0.02</v>
      </c>
      <c r="U172" s="357">
        <v>0</v>
      </c>
      <c r="V172" s="357">
        <v>0.5</v>
      </c>
      <c r="W172" s="358">
        <v>0</v>
      </c>
    </row>
    <row r="173" spans="2:23" x14ac:dyDescent="0.4">
      <c r="B173" s="355" t="s">
        <v>941</v>
      </c>
      <c r="C173" s="356" t="s">
        <v>941</v>
      </c>
      <c r="D173" s="357" t="s">
        <v>119</v>
      </c>
      <c r="E173" s="357">
        <v>53</v>
      </c>
      <c r="F173" s="357">
        <v>4.0999999999999996</v>
      </c>
      <c r="G173" s="357">
        <v>1.6</v>
      </c>
      <c r="H173" s="357">
        <v>5.5</v>
      </c>
      <c r="I173" s="357">
        <v>259</v>
      </c>
      <c r="J173" s="357">
        <v>81</v>
      </c>
      <c r="K173" s="357">
        <v>12</v>
      </c>
      <c r="L173" s="357">
        <v>9</v>
      </c>
      <c r="M173" s="357">
        <v>55</v>
      </c>
      <c r="N173" s="357">
        <v>0.4</v>
      </c>
      <c r="O173" s="357">
        <v>14</v>
      </c>
      <c r="P173" s="357">
        <v>0.2</v>
      </c>
      <c r="Q173" s="357">
        <v>0.2</v>
      </c>
      <c r="R173" s="357">
        <v>3</v>
      </c>
      <c r="S173" s="357">
        <v>0.02</v>
      </c>
      <c r="T173" s="357">
        <v>0.08</v>
      </c>
      <c r="U173" s="357">
        <v>0</v>
      </c>
      <c r="V173" s="357">
        <v>0.3</v>
      </c>
      <c r="W173" s="358">
        <v>0.7</v>
      </c>
    </row>
    <row r="174" spans="2:23" x14ac:dyDescent="0.4">
      <c r="B174" s="355" t="s">
        <v>941</v>
      </c>
      <c r="C174" s="356" t="s">
        <v>941</v>
      </c>
      <c r="D174" s="357" t="s">
        <v>121</v>
      </c>
      <c r="E174" s="357">
        <v>28</v>
      </c>
      <c r="F174" s="357">
        <v>1.2</v>
      </c>
      <c r="G174" s="357">
        <v>0.9</v>
      </c>
      <c r="H174" s="357">
        <v>4.2</v>
      </c>
      <c r="I174" s="357">
        <v>221</v>
      </c>
      <c r="J174" s="357">
        <v>31</v>
      </c>
      <c r="K174" s="357">
        <v>17</v>
      </c>
      <c r="L174" s="357">
        <v>10</v>
      </c>
      <c r="M174" s="357">
        <v>8</v>
      </c>
      <c r="N174" s="357">
        <v>0.1</v>
      </c>
      <c r="O174" s="357">
        <v>7</v>
      </c>
      <c r="P174" s="357">
        <v>0</v>
      </c>
      <c r="Q174" s="357">
        <v>0.1</v>
      </c>
      <c r="R174" s="357">
        <v>25</v>
      </c>
      <c r="S174" s="357">
        <v>0.01</v>
      </c>
      <c r="T174" s="357">
        <v>0.01</v>
      </c>
      <c r="U174" s="357">
        <v>1</v>
      </c>
      <c r="V174" s="357">
        <v>0.9</v>
      </c>
      <c r="W174" s="358">
        <v>0.6</v>
      </c>
    </row>
    <row r="175" spans="2:23" x14ac:dyDescent="0.4">
      <c r="B175" s="355" t="s">
        <v>941</v>
      </c>
      <c r="C175" s="356" t="s">
        <v>941</v>
      </c>
      <c r="D175" s="357" t="s">
        <v>122</v>
      </c>
      <c r="E175" s="357">
        <v>45</v>
      </c>
      <c r="F175" s="357">
        <v>2.2000000000000002</v>
      </c>
      <c r="G175" s="357">
        <v>1.4</v>
      </c>
      <c r="H175" s="357">
        <v>5.7</v>
      </c>
      <c r="I175" s="357">
        <v>184</v>
      </c>
      <c r="J175" s="357">
        <v>119</v>
      </c>
      <c r="K175" s="357">
        <v>5</v>
      </c>
      <c r="L175" s="357">
        <v>7</v>
      </c>
      <c r="M175" s="357">
        <v>29</v>
      </c>
      <c r="N175" s="357">
        <v>0.2</v>
      </c>
      <c r="O175" s="357">
        <v>62</v>
      </c>
      <c r="P175" s="357">
        <v>0</v>
      </c>
      <c r="Q175" s="357">
        <v>0.1</v>
      </c>
      <c r="R175" s="357">
        <v>3</v>
      </c>
      <c r="S175" s="357">
        <v>0.02</v>
      </c>
      <c r="T175" s="357">
        <v>0.03</v>
      </c>
      <c r="U175" s="357">
        <v>5</v>
      </c>
      <c r="V175" s="357">
        <v>0.5</v>
      </c>
      <c r="W175" s="358">
        <v>0.4</v>
      </c>
    </row>
    <row r="176" spans="2:23" x14ac:dyDescent="0.4">
      <c r="B176" s="355" t="s">
        <v>941</v>
      </c>
      <c r="C176" s="356" t="s">
        <v>941</v>
      </c>
      <c r="D176" s="357" t="s">
        <v>952</v>
      </c>
      <c r="E176" s="357">
        <v>7</v>
      </c>
      <c r="F176" s="357">
        <v>0.2</v>
      </c>
      <c r="G176" s="357">
        <v>0.2</v>
      </c>
      <c r="H176" s="357">
        <v>1.1000000000000001</v>
      </c>
      <c r="I176" s="357">
        <v>37</v>
      </c>
      <c r="J176" s="357">
        <v>30</v>
      </c>
      <c r="K176" s="357">
        <v>3</v>
      </c>
      <c r="L176" s="357">
        <v>1</v>
      </c>
      <c r="M176" s="357">
        <v>4</v>
      </c>
      <c r="N176" s="357">
        <v>0</v>
      </c>
      <c r="O176" s="357">
        <v>42</v>
      </c>
      <c r="P176" s="357">
        <v>0</v>
      </c>
      <c r="Q176" s="357">
        <v>0</v>
      </c>
      <c r="R176" s="357">
        <v>0</v>
      </c>
      <c r="S176" s="357">
        <v>0</v>
      </c>
      <c r="T176" s="357">
        <v>0</v>
      </c>
      <c r="U176" s="357">
        <v>1</v>
      </c>
      <c r="V176" s="357">
        <v>0.2</v>
      </c>
      <c r="W176" s="358">
        <v>0.1</v>
      </c>
    </row>
    <row r="177" spans="2:23" x14ac:dyDescent="0.4">
      <c r="B177" s="355" t="s">
        <v>941</v>
      </c>
      <c r="C177" s="356" t="s">
        <v>942</v>
      </c>
      <c r="D177" s="357"/>
      <c r="E177" s="357">
        <v>385</v>
      </c>
      <c r="F177" s="357">
        <v>11.5</v>
      </c>
      <c r="G177" s="357">
        <v>4.5999999999999996</v>
      </c>
      <c r="H177" s="357">
        <v>72.2</v>
      </c>
      <c r="I177" s="357">
        <v>703</v>
      </c>
      <c r="J177" s="357">
        <v>305</v>
      </c>
      <c r="K177" s="357">
        <v>42</v>
      </c>
      <c r="L177" s="357">
        <v>38</v>
      </c>
      <c r="M177" s="357">
        <v>147</v>
      </c>
      <c r="N177" s="357">
        <v>0.9</v>
      </c>
      <c r="O177" s="357">
        <v>125</v>
      </c>
      <c r="P177" s="357">
        <v>0.2</v>
      </c>
      <c r="Q177" s="357">
        <v>0.4</v>
      </c>
      <c r="R177" s="357">
        <v>31</v>
      </c>
      <c r="S177" s="357">
        <v>0.08</v>
      </c>
      <c r="T177" s="357">
        <v>0.14000000000000001</v>
      </c>
      <c r="U177" s="357">
        <v>7</v>
      </c>
      <c r="V177" s="357">
        <v>2.4</v>
      </c>
      <c r="W177" s="358">
        <v>1.8</v>
      </c>
    </row>
    <row r="178" spans="2:23" x14ac:dyDescent="0.4">
      <c r="B178" s="355" t="s">
        <v>941</v>
      </c>
      <c r="C178" s="356" t="s">
        <v>858</v>
      </c>
      <c r="D178" s="357" t="s">
        <v>915</v>
      </c>
      <c r="E178" s="357">
        <v>252</v>
      </c>
      <c r="F178" s="357">
        <v>3.8</v>
      </c>
      <c r="G178" s="357">
        <v>0.5</v>
      </c>
      <c r="H178" s="357">
        <v>55.7</v>
      </c>
      <c r="I178" s="357">
        <v>2</v>
      </c>
      <c r="J178" s="357">
        <v>44</v>
      </c>
      <c r="K178" s="357">
        <v>5</v>
      </c>
      <c r="L178" s="357">
        <v>11</v>
      </c>
      <c r="M178" s="357">
        <v>51</v>
      </c>
      <c r="N178" s="357">
        <v>0.2</v>
      </c>
      <c r="O178" s="357">
        <v>0</v>
      </c>
      <c r="P178" s="357">
        <v>0</v>
      </c>
      <c r="Q178" s="357">
        <v>0</v>
      </c>
      <c r="R178" s="357">
        <v>0</v>
      </c>
      <c r="S178" s="357">
        <v>0.03</v>
      </c>
      <c r="T178" s="357">
        <v>0.02</v>
      </c>
      <c r="U178" s="357">
        <v>0</v>
      </c>
      <c r="V178" s="357">
        <v>0.5</v>
      </c>
      <c r="W178" s="358">
        <v>0</v>
      </c>
    </row>
    <row r="179" spans="2:23" x14ac:dyDescent="0.4">
      <c r="B179" s="355" t="s">
        <v>941</v>
      </c>
      <c r="C179" s="356" t="s">
        <v>941</v>
      </c>
      <c r="D179" s="357" t="s">
        <v>124</v>
      </c>
      <c r="E179" s="357">
        <v>97</v>
      </c>
      <c r="F179" s="357">
        <v>7.8</v>
      </c>
      <c r="G179" s="357">
        <v>6.7</v>
      </c>
      <c r="H179" s="357">
        <v>1.3</v>
      </c>
      <c r="I179" s="357">
        <v>390</v>
      </c>
      <c r="J179" s="357">
        <v>0</v>
      </c>
      <c r="K179" s="357">
        <v>0</v>
      </c>
      <c r="L179" s="357">
        <v>0</v>
      </c>
      <c r="M179" s="357">
        <v>0</v>
      </c>
      <c r="N179" s="357">
        <v>0</v>
      </c>
      <c r="O179" s="357">
        <v>0</v>
      </c>
      <c r="P179" s="357">
        <v>0</v>
      </c>
      <c r="Q179" s="357">
        <v>0</v>
      </c>
      <c r="R179" s="357">
        <v>0</v>
      </c>
      <c r="S179" s="357">
        <v>0</v>
      </c>
      <c r="T179" s="357">
        <v>0</v>
      </c>
      <c r="U179" s="357">
        <v>0</v>
      </c>
      <c r="V179" s="357">
        <v>0</v>
      </c>
      <c r="W179" s="358">
        <v>1</v>
      </c>
    </row>
    <row r="180" spans="2:23" x14ac:dyDescent="0.4">
      <c r="B180" s="355" t="s">
        <v>941</v>
      </c>
      <c r="C180" s="356" t="s">
        <v>941</v>
      </c>
      <c r="D180" s="357" t="s">
        <v>126</v>
      </c>
      <c r="E180" s="357">
        <v>13</v>
      </c>
      <c r="F180" s="357">
        <v>0.7</v>
      </c>
      <c r="G180" s="357">
        <v>0.5</v>
      </c>
      <c r="H180" s="357">
        <v>1.8</v>
      </c>
      <c r="I180" s="357">
        <v>72</v>
      </c>
      <c r="J180" s="357">
        <v>15</v>
      </c>
      <c r="K180" s="357">
        <v>10</v>
      </c>
      <c r="L180" s="357">
        <v>3</v>
      </c>
      <c r="M180" s="357">
        <v>9</v>
      </c>
      <c r="N180" s="357">
        <v>0.2</v>
      </c>
      <c r="O180" s="357">
        <v>0</v>
      </c>
      <c r="P180" s="357">
        <v>0</v>
      </c>
      <c r="Q180" s="357">
        <v>0.2</v>
      </c>
      <c r="R180" s="357">
        <v>0</v>
      </c>
      <c r="S180" s="357">
        <v>0</v>
      </c>
      <c r="T180" s="357">
        <v>0.01</v>
      </c>
      <c r="U180" s="357">
        <v>0</v>
      </c>
      <c r="V180" s="357">
        <v>0.5</v>
      </c>
      <c r="W180" s="358">
        <v>0.2</v>
      </c>
    </row>
    <row r="181" spans="2:23" x14ac:dyDescent="0.4">
      <c r="B181" s="355" t="s">
        <v>941</v>
      </c>
      <c r="C181" s="356" t="s">
        <v>941</v>
      </c>
      <c r="D181" s="357" t="s">
        <v>127</v>
      </c>
      <c r="E181" s="357">
        <v>87</v>
      </c>
      <c r="F181" s="357">
        <v>3.3</v>
      </c>
      <c r="G181" s="357">
        <v>5.0999999999999996</v>
      </c>
      <c r="H181" s="357">
        <v>5.7</v>
      </c>
      <c r="I181" s="357">
        <v>285</v>
      </c>
      <c r="J181" s="357">
        <v>99</v>
      </c>
      <c r="K181" s="357">
        <v>12</v>
      </c>
      <c r="L181" s="357">
        <v>10</v>
      </c>
      <c r="M181" s="357">
        <v>44</v>
      </c>
      <c r="N181" s="357">
        <v>0.5</v>
      </c>
      <c r="O181" s="357">
        <v>250</v>
      </c>
      <c r="P181" s="357">
        <v>0</v>
      </c>
      <c r="Q181" s="357">
        <v>1</v>
      </c>
      <c r="R181" s="357">
        <v>6</v>
      </c>
      <c r="S181" s="357">
        <v>0.02</v>
      </c>
      <c r="T181" s="357">
        <v>0.02</v>
      </c>
      <c r="U181" s="357">
        <v>1</v>
      </c>
      <c r="V181" s="357">
        <v>1.1000000000000001</v>
      </c>
      <c r="W181" s="358">
        <v>0.8</v>
      </c>
    </row>
    <row r="182" spans="2:23" x14ac:dyDescent="0.4">
      <c r="B182" s="355" t="s">
        <v>941</v>
      </c>
      <c r="C182" s="356" t="s">
        <v>941</v>
      </c>
      <c r="D182" s="357" t="s">
        <v>128</v>
      </c>
      <c r="E182" s="357">
        <v>8</v>
      </c>
      <c r="F182" s="357">
        <v>0.6</v>
      </c>
      <c r="G182" s="357">
        <v>0.2</v>
      </c>
      <c r="H182" s="357">
        <v>0.9</v>
      </c>
      <c r="I182" s="357">
        <v>54</v>
      </c>
      <c r="J182" s="357">
        <v>38</v>
      </c>
      <c r="K182" s="357">
        <v>12</v>
      </c>
      <c r="L182" s="357">
        <v>7</v>
      </c>
      <c r="M182" s="357">
        <v>9</v>
      </c>
      <c r="N182" s="357">
        <v>0.1</v>
      </c>
      <c r="O182" s="357">
        <v>52</v>
      </c>
      <c r="P182" s="357">
        <v>0</v>
      </c>
      <c r="Q182" s="357">
        <v>1.1000000000000001</v>
      </c>
      <c r="R182" s="357">
        <v>35</v>
      </c>
      <c r="S182" s="357">
        <v>0.01</v>
      </c>
      <c r="T182" s="357">
        <v>0.02</v>
      </c>
      <c r="U182" s="357">
        <v>2</v>
      </c>
      <c r="V182" s="357">
        <v>0.5</v>
      </c>
      <c r="W182" s="358">
        <v>0.1</v>
      </c>
    </row>
    <row r="183" spans="2:23" x14ac:dyDescent="0.4">
      <c r="B183" s="355" t="s">
        <v>941</v>
      </c>
      <c r="C183" s="356" t="s">
        <v>942</v>
      </c>
      <c r="D183" s="357"/>
      <c r="E183" s="357">
        <v>457</v>
      </c>
      <c r="F183" s="357">
        <v>16.2</v>
      </c>
      <c r="G183" s="357">
        <v>13</v>
      </c>
      <c r="H183" s="357">
        <v>65.400000000000006</v>
      </c>
      <c r="I183" s="357">
        <v>803</v>
      </c>
      <c r="J183" s="357">
        <v>196</v>
      </c>
      <c r="K183" s="357">
        <v>39</v>
      </c>
      <c r="L183" s="357">
        <v>31</v>
      </c>
      <c r="M183" s="357">
        <v>113</v>
      </c>
      <c r="N183" s="357">
        <v>1</v>
      </c>
      <c r="O183" s="357">
        <v>302</v>
      </c>
      <c r="P183" s="357">
        <v>0</v>
      </c>
      <c r="Q183" s="357">
        <v>2.2999999999999998</v>
      </c>
      <c r="R183" s="357">
        <v>41</v>
      </c>
      <c r="S183" s="357">
        <v>0.06</v>
      </c>
      <c r="T183" s="357">
        <v>7.0000000000000007E-2</v>
      </c>
      <c r="U183" s="357">
        <v>3</v>
      </c>
      <c r="V183" s="357">
        <v>2.6</v>
      </c>
      <c r="W183" s="358">
        <v>2.1</v>
      </c>
    </row>
    <row r="184" spans="2:23" x14ac:dyDescent="0.4">
      <c r="B184" s="355" t="s">
        <v>944</v>
      </c>
      <c r="C184" s="356"/>
      <c r="D184" s="357"/>
      <c r="E184" s="357">
        <v>842</v>
      </c>
      <c r="F184" s="357">
        <v>27.7</v>
      </c>
      <c r="G184" s="357">
        <v>17.600000000000001</v>
      </c>
      <c r="H184" s="357">
        <v>137.6</v>
      </c>
      <c r="I184" s="357">
        <v>1506</v>
      </c>
      <c r="J184" s="357">
        <v>501</v>
      </c>
      <c r="K184" s="357">
        <v>81</v>
      </c>
      <c r="L184" s="357">
        <v>69</v>
      </c>
      <c r="M184" s="357">
        <v>260</v>
      </c>
      <c r="N184" s="357">
        <v>1.9</v>
      </c>
      <c r="O184" s="357">
        <v>427</v>
      </c>
      <c r="P184" s="357">
        <v>0.2</v>
      </c>
      <c r="Q184" s="357">
        <v>2.7</v>
      </c>
      <c r="R184" s="357">
        <v>72</v>
      </c>
      <c r="S184" s="357">
        <v>0.14000000000000001</v>
      </c>
      <c r="T184" s="357">
        <v>0.21</v>
      </c>
      <c r="U184" s="357">
        <v>10</v>
      </c>
      <c r="V184" s="357">
        <v>5</v>
      </c>
      <c r="W184" s="358">
        <v>3.9</v>
      </c>
    </row>
    <row r="185" spans="2:23" x14ac:dyDescent="0.4">
      <c r="B185" s="359">
        <v>45306</v>
      </c>
      <c r="C185" s="356" t="s">
        <v>848</v>
      </c>
      <c r="D185" s="357" t="s">
        <v>915</v>
      </c>
      <c r="E185" s="357">
        <v>252</v>
      </c>
      <c r="F185" s="357">
        <v>3.8</v>
      </c>
      <c r="G185" s="357">
        <v>0.5</v>
      </c>
      <c r="H185" s="357">
        <v>55.7</v>
      </c>
      <c r="I185" s="357">
        <v>2</v>
      </c>
      <c r="J185" s="357">
        <v>44</v>
      </c>
      <c r="K185" s="357">
        <v>5</v>
      </c>
      <c r="L185" s="357">
        <v>11</v>
      </c>
      <c r="M185" s="357">
        <v>51</v>
      </c>
      <c r="N185" s="357">
        <v>0.2</v>
      </c>
      <c r="O185" s="357">
        <v>0</v>
      </c>
      <c r="P185" s="357">
        <v>0</v>
      </c>
      <c r="Q185" s="357">
        <v>0</v>
      </c>
      <c r="R185" s="357">
        <v>0</v>
      </c>
      <c r="S185" s="357">
        <v>0.03</v>
      </c>
      <c r="T185" s="357">
        <v>0.02</v>
      </c>
      <c r="U185" s="357">
        <v>0</v>
      </c>
      <c r="V185" s="357">
        <v>0.5</v>
      </c>
      <c r="W185" s="358">
        <v>0</v>
      </c>
    </row>
    <row r="186" spans="2:23" x14ac:dyDescent="0.4">
      <c r="B186" s="355" t="s">
        <v>941</v>
      </c>
      <c r="C186" s="356" t="s">
        <v>941</v>
      </c>
      <c r="D186" s="357" t="s">
        <v>130</v>
      </c>
      <c r="E186" s="357">
        <v>127</v>
      </c>
      <c r="F186" s="357">
        <v>4.3</v>
      </c>
      <c r="G186" s="357">
        <v>6.6</v>
      </c>
      <c r="H186" s="357">
        <v>11.9</v>
      </c>
      <c r="I186" s="357">
        <v>256</v>
      </c>
      <c r="J186" s="357">
        <v>0</v>
      </c>
      <c r="K186" s="357">
        <v>0</v>
      </c>
      <c r="L186" s="357">
        <v>0</v>
      </c>
      <c r="M186" s="357">
        <v>0</v>
      </c>
      <c r="N186" s="357">
        <v>0</v>
      </c>
      <c r="O186" s="357">
        <v>0</v>
      </c>
      <c r="P186" s="357">
        <v>0</v>
      </c>
      <c r="Q186" s="357">
        <v>1</v>
      </c>
      <c r="R186" s="357">
        <v>11</v>
      </c>
      <c r="S186" s="357">
        <v>0</v>
      </c>
      <c r="T186" s="357">
        <v>0</v>
      </c>
      <c r="U186" s="357">
        <v>0</v>
      </c>
      <c r="V186" s="357">
        <v>0</v>
      </c>
      <c r="W186" s="358">
        <v>0.7</v>
      </c>
    </row>
    <row r="187" spans="2:23" x14ac:dyDescent="0.4">
      <c r="B187" s="355" t="s">
        <v>941</v>
      </c>
      <c r="C187" s="356" t="s">
        <v>941</v>
      </c>
      <c r="D187" s="357" t="s">
        <v>132</v>
      </c>
      <c r="E187" s="357">
        <v>22</v>
      </c>
      <c r="F187" s="357">
        <v>0.8</v>
      </c>
      <c r="G187" s="357">
        <v>1.5</v>
      </c>
      <c r="H187" s="357">
        <v>1.2</v>
      </c>
      <c r="I187" s="357">
        <v>63</v>
      </c>
      <c r="J187" s="357">
        <v>32</v>
      </c>
      <c r="K187" s="357">
        <v>5</v>
      </c>
      <c r="L187" s="357">
        <v>1</v>
      </c>
      <c r="M187" s="357">
        <v>2</v>
      </c>
      <c r="N187" s="357">
        <v>0</v>
      </c>
      <c r="O187" s="357">
        <v>1</v>
      </c>
      <c r="P187" s="357">
        <v>0</v>
      </c>
      <c r="Q187" s="357">
        <v>0</v>
      </c>
      <c r="R187" s="357">
        <v>1</v>
      </c>
      <c r="S187" s="357">
        <v>0</v>
      </c>
      <c r="T187" s="357">
        <v>0</v>
      </c>
      <c r="U187" s="357">
        <v>0</v>
      </c>
      <c r="V187" s="357">
        <v>0.2</v>
      </c>
      <c r="W187" s="358">
        <v>0.2</v>
      </c>
    </row>
    <row r="188" spans="2:23" x14ac:dyDescent="0.4">
      <c r="B188" s="355" t="s">
        <v>941</v>
      </c>
      <c r="C188" s="356" t="s">
        <v>941</v>
      </c>
      <c r="D188" s="357" t="s">
        <v>953</v>
      </c>
      <c r="E188" s="357">
        <v>40</v>
      </c>
      <c r="F188" s="357">
        <v>1.8</v>
      </c>
      <c r="G188" s="357">
        <v>2.4</v>
      </c>
      <c r="H188" s="357">
        <v>3.3</v>
      </c>
      <c r="I188" s="357">
        <v>187</v>
      </c>
      <c r="J188" s="357">
        <v>86</v>
      </c>
      <c r="K188" s="357">
        <v>15</v>
      </c>
      <c r="L188" s="357">
        <v>6</v>
      </c>
      <c r="M188" s="357">
        <v>20</v>
      </c>
      <c r="N188" s="357">
        <v>0.1</v>
      </c>
      <c r="O188" s="357">
        <v>2</v>
      </c>
      <c r="P188" s="357">
        <v>0</v>
      </c>
      <c r="Q188" s="357">
        <v>0</v>
      </c>
      <c r="R188" s="357">
        <v>26</v>
      </c>
      <c r="S188" s="357">
        <v>0.21</v>
      </c>
      <c r="T188" s="357">
        <v>0.02</v>
      </c>
      <c r="U188" s="357">
        <v>13</v>
      </c>
      <c r="V188" s="357">
        <v>0.6</v>
      </c>
      <c r="W188" s="358">
        <v>0.5</v>
      </c>
    </row>
    <row r="189" spans="2:23" x14ac:dyDescent="0.4">
      <c r="B189" s="355" t="s">
        <v>941</v>
      </c>
      <c r="C189" s="356" t="s">
        <v>941</v>
      </c>
      <c r="D189" s="357" t="s">
        <v>134</v>
      </c>
      <c r="E189" s="357">
        <v>11</v>
      </c>
      <c r="F189" s="357">
        <v>0.2</v>
      </c>
      <c r="G189" s="357">
        <v>0.6</v>
      </c>
      <c r="H189" s="357">
        <v>1.3</v>
      </c>
      <c r="I189" s="357">
        <v>34</v>
      </c>
      <c r="J189" s="357">
        <v>34</v>
      </c>
      <c r="K189" s="357">
        <v>7</v>
      </c>
      <c r="L189" s="357">
        <v>5</v>
      </c>
      <c r="M189" s="357">
        <v>6</v>
      </c>
      <c r="N189" s="357">
        <v>0</v>
      </c>
      <c r="O189" s="357">
        <v>4</v>
      </c>
      <c r="P189" s="357">
        <v>0</v>
      </c>
      <c r="Q189" s="357">
        <v>0.8</v>
      </c>
      <c r="R189" s="357">
        <v>7</v>
      </c>
      <c r="S189" s="357">
        <v>0.01</v>
      </c>
      <c r="T189" s="357">
        <v>0.01</v>
      </c>
      <c r="U189" s="357">
        <v>0</v>
      </c>
      <c r="V189" s="357">
        <v>0.5</v>
      </c>
      <c r="W189" s="358">
        <v>0.1</v>
      </c>
    </row>
    <row r="190" spans="2:23" x14ac:dyDescent="0.4">
      <c r="B190" s="355" t="s">
        <v>941</v>
      </c>
      <c r="C190" s="356" t="s">
        <v>942</v>
      </c>
      <c r="D190" s="357"/>
      <c r="E190" s="357">
        <v>452</v>
      </c>
      <c r="F190" s="357">
        <v>10.9</v>
      </c>
      <c r="G190" s="357">
        <v>11.6</v>
      </c>
      <c r="H190" s="357">
        <v>73.400000000000006</v>
      </c>
      <c r="I190" s="357">
        <v>542</v>
      </c>
      <c r="J190" s="357">
        <v>196</v>
      </c>
      <c r="K190" s="357">
        <v>32</v>
      </c>
      <c r="L190" s="357">
        <v>23</v>
      </c>
      <c r="M190" s="357">
        <v>79</v>
      </c>
      <c r="N190" s="357">
        <v>0.3</v>
      </c>
      <c r="O190" s="357">
        <v>7</v>
      </c>
      <c r="P190" s="357">
        <v>0</v>
      </c>
      <c r="Q190" s="357">
        <v>1.8</v>
      </c>
      <c r="R190" s="357">
        <v>45</v>
      </c>
      <c r="S190" s="357">
        <v>0.25</v>
      </c>
      <c r="T190" s="357">
        <v>0.05</v>
      </c>
      <c r="U190" s="357">
        <v>13</v>
      </c>
      <c r="V190" s="357">
        <v>1.8</v>
      </c>
      <c r="W190" s="358">
        <v>1.5</v>
      </c>
    </row>
    <row r="191" spans="2:23" x14ac:dyDescent="0.4">
      <c r="B191" s="355" t="s">
        <v>941</v>
      </c>
      <c r="C191" s="356" t="s">
        <v>858</v>
      </c>
      <c r="D191" s="357" t="s">
        <v>915</v>
      </c>
      <c r="E191" s="357">
        <v>252</v>
      </c>
      <c r="F191" s="357">
        <v>3.8</v>
      </c>
      <c r="G191" s="357">
        <v>0.5</v>
      </c>
      <c r="H191" s="357">
        <v>55.7</v>
      </c>
      <c r="I191" s="357">
        <v>2</v>
      </c>
      <c r="J191" s="357">
        <v>44</v>
      </c>
      <c r="K191" s="357">
        <v>5</v>
      </c>
      <c r="L191" s="357">
        <v>11</v>
      </c>
      <c r="M191" s="357">
        <v>51</v>
      </c>
      <c r="N191" s="357">
        <v>0.2</v>
      </c>
      <c r="O191" s="357">
        <v>0</v>
      </c>
      <c r="P191" s="357">
        <v>0</v>
      </c>
      <c r="Q191" s="357">
        <v>0</v>
      </c>
      <c r="R191" s="357">
        <v>0</v>
      </c>
      <c r="S191" s="357">
        <v>0.03</v>
      </c>
      <c r="T191" s="357">
        <v>0.02</v>
      </c>
      <c r="U191" s="357">
        <v>0</v>
      </c>
      <c r="V191" s="357">
        <v>0.5</v>
      </c>
      <c r="W191" s="358">
        <v>0</v>
      </c>
    </row>
    <row r="192" spans="2:23" x14ac:dyDescent="0.4">
      <c r="B192" s="355" t="s">
        <v>941</v>
      </c>
      <c r="C192" s="356" t="s">
        <v>941</v>
      </c>
      <c r="D192" s="357" t="s">
        <v>135</v>
      </c>
      <c r="E192" s="357">
        <v>60</v>
      </c>
      <c r="F192" s="357">
        <v>4.5</v>
      </c>
      <c r="G192" s="357">
        <v>3.4</v>
      </c>
      <c r="H192" s="357">
        <v>3.3</v>
      </c>
      <c r="I192" s="357">
        <v>159</v>
      </c>
      <c r="J192" s="357">
        <v>91</v>
      </c>
      <c r="K192" s="357">
        <v>4</v>
      </c>
      <c r="L192" s="357">
        <v>6</v>
      </c>
      <c r="M192" s="357">
        <v>44</v>
      </c>
      <c r="N192" s="357">
        <v>0.1</v>
      </c>
      <c r="O192" s="357">
        <v>1</v>
      </c>
      <c r="P192" s="357">
        <v>0</v>
      </c>
      <c r="Q192" s="357">
        <v>0.1</v>
      </c>
      <c r="R192" s="357">
        <v>0</v>
      </c>
      <c r="S192" s="357">
        <v>0.15</v>
      </c>
      <c r="T192" s="357">
        <v>0.05</v>
      </c>
      <c r="U192" s="357">
        <v>1</v>
      </c>
      <c r="V192" s="357">
        <v>0.2</v>
      </c>
      <c r="W192" s="358">
        <v>0.4</v>
      </c>
    </row>
    <row r="193" spans="2:23" x14ac:dyDescent="0.4">
      <c r="B193" s="355" t="s">
        <v>941</v>
      </c>
      <c r="C193" s="356" t="s">
        <v>941</v>
      </c>
      <c r="D193" s="357" t="s">
        <v>136</v>
      </c>
      <c r="E193" s="357">
        <v>16</v>
      </c>
      <c r="F193" s="357">
        <v>0.3</v>
      </c>
      <c r="G193" s="357">
        <v>0.1</v>
      </c>
      <c r="H193" s="357">
        <v>3.6</v>
      </c>
      <c r="I193" s="357">
        <v>75</v>
      </c>
      <c r="J193" s="357">
        <v>55</v>
      </c>
      <c r="K193" s="357">
        <v>1</v>
      </c>
      <c r="L193" s="357">
        <v>2</v>
      </c>
      <c r="M193" s="357">
        <v>6</v>
      </c>
      <c r="N193" s="357">
        <v>0</v>
      </c>
      <c r="O193" s="357">
        <v>1</v>
      </c>
      <c r="P193" s="357">
        <v>0</v>
      </c>
      <c r="Q193" s="357">
        <v>0</v>
      </c>
      <c r="R193" s="357">
        <v>0</v>
      </c>
      <c r="S193" s="357">
        <v>0.01</v>
      </c>
      <c r="T193" s="357">
        <v>0</v>
      </c>
      <c r="U193" s="357">
        <v>5</v>
      </c>
      <c r="V193" s="357">
        <v>0.2</v>
      </c>
      <c r="W193" s="358">
        <v>0.2</v>
      </c>
    </row>
    <row r="194" spans="2:23" x14ac:dyDescent="0.4">
      <c r="B194" s="355" t="s">
        <v>941</v>
      </c>
      <c r="C194" s="356" t="s">
        <v>941</v>
      </c>
      <c r="D194" s="357" t="s">
        <v>137</v>
      </c>
      <c r="E194" s="357">
        <v>43</v>
      </c>
      <c r="F194" s="357">
        <v>3.2</v>
      </c>
      <c r="G194" s="357">
        <v>1.4</v>
      </c>
      <c r="H194" s="357">
        <v>4.7</v>
      </c>
      <c r="I194" s="357">
        <v>173</v>
      </c>
      <c r="J194" s="357">
        <v>50</v>
      </c>
      <c r="K194" s="357">
        <v>17</v>
      </c>
      <c r="L194" s="357">
        <v>9</v>
      </c>
      <c r="M194" s="357">
        <v>30</v>
      </c>
      <c r="N194" s="357">
        <v>2.7</v>
      </c>
      <c r="O194" s="357">
        <v>132</v>
      </c>
      <c r="P194" s="357">
        <v>0</v>
      </c>
      <c r="Q194" s="357">
        <v>0.3</v>
      </c>
      <c r="R194" s="357">
        <v>1</v>
      </c>
      <c r="S194" s="357">
        <v>0</v>
      </c>
      <c r="T194" s="357">
        <v>0.01</v>
      </c>
      <c r="U194" s="357">
        <v>0</v>
      </c>
      <c r="V194" s="357">
        <v>0.8</v>
      </c>
      <c r="W194" s="358">
        <v>0.4</v>
      </c>
    </row>
    <row r="195" spans="2:23" x14ac:dyDescent="0.4">
      <c r="B195" s="355" t="s">
        <v>941</v>
      </c>
      <c r="C195" s="356" t="s">
        <v>941</v>
      </c>
      <c r="D195" s="357" t="s">
        <v>138</v>
      </c>
      <c r="E195" s="357">
        <v>4</v>
      </c>
      <c r="F195" s="357">
        <v>0.3</v>
      </c>
      <c r="G195" s="357">
        <v>0</v>
      </c>
      <c r="H195" s="357">
        <v>0.6</v>
      </c>
      <c r="I195" s="357">
        <v>46</v>
      </c>
      <c r="J195" s="357">
        <v>32</v>
      </c>
      <c r="K195" s="357">
        <v>10</v>
      </c>
      <c r="L195" s="357">
        <v>5</v>
      </c>
      <c r="M195" s="357">
        <v>6</v>
      </c>
      <c r="N195" s="357">
        <v>0.1</v>
      </c>
      <c r="O195" s="357">
        <v>32</v>
      </c>
      <c r="P195" s="357">
        <v>0</v>
      </c>
      <c r="Q195" s="357">
        <v>0.2</v>
      </c>
      <c r="R195" s="357">
        <v>25</v>
      </c>
      <c r="S195" s="357">
        <v>0</v>
      </c>
      <c r="T195" s="357">
        <v>0.01</v>
      </c>
      <c r="U195" s="357">
        <v>2</v>
      </c>
      <c r="V195" s="357">
        <v>0.3</v>
      </c>
      <c r="W195" s="358">
        <v>0.1</v>
      </c>
    </row>
    <row r="196" spans="2:23" x14ac:dyDescent="0.4">
      <c r="B196" s="355" t="s">
        <v>941</v>
      </c>
      <c r="C196" s="356" t="s">
        <v>942</v>
      </c>
      <c r="D196" s="357"/>
      <c r="E196" s="357">
        <v>375</v>
      </c>
      <c r="F196" s="357">
        <v>12.1</v>
      </c>
      <c r="G196" s="357">
        <v>5.4</v>
      </c>
      <c r="H196" s="357">
        <v>67.900000000000006</v>
      </c>
      <c r="I196" s="357">
        <v>455</v>
      </c>
      <c r="J196" s="357">
        <v>272</v>
      </c>
      <c r="K196" s="357">
        <v>37</v>
      </c>
      <c r="L196" s="357">
        <v>33</v>
      </c>
      <c r="M196" s="357">
        <v>137</v>
      </c>
      <c r="N196" s="357">
        <v>3.1</v>
      </c>
      <c r="O196" s="357">
        <v>166</v>
      </c>
      <c r="P196" s="357">
        <v>0</v>
      </c>
      <c r="Q196" s="357">
        <v>0.6</v>
      </c>
      <c r="R196" s="357">
        <v>26</v>
      </c>
      <c r="S196" s="357">
        <v>0.19</v>
      </c>
      <c r="T196" s="357">
        <v>0.09</v>
      </c>
      <c r="U196" s="357">
        <v>8</v>
      </c>
      <c r="V196" s="357">
        <v>2</v>
      </c>
      <c r="W196" s="358">
        <v>1.1000000000000001</v>
      </c>
    </row>
    <row r="197" spans="2:23" x14ac:dyDescent="0.4">
      <c r="B197" s="355" t="s">
        <v>944</v>
      </c>
      <c r="C197" s="356"/>
      <c r="D197" s="357"/>
      <c r="E197" s="357">
        <v>827</v>
      </c>
      <c r="F197" s="357">
        <v>23</v>
      </c>
      <c r="G197" s="357">
        <v>17</v>
      </c>
      <c r="H197" s="357">
        <v>141.30000000000001</v>
      </c>
      <c r="I197" s="357">
        <v>997</v>
      </c>
      <c r="J197" s="357">
        <v>468</v>
      </c>
      <c r="K197" s="357">
        <v>69</v>
      </c>
      <c r="L197" s="357">
        <v>56</v>
      </c>
      <c r="M197" s="357">
        <v>216</v>
      </c>
      <c r="N197" s="357">
        <v>3.4</v>
      </c>
      <c r="O197" s="357">
        <v>173</v>
      </c>
      <c r="P197" s="357">
        <v>0</v>
      </c>
      <c r="Q197" s="357">
        <v>2.4</v>
      </c>
      <c r="R197" s="357">
        <v>71</v>
      </c>
      <c r="S197" s="357">
        <v>0.44</v>
      </c>
      <c r="T197" s="357">
        <v>0.14000000000000001</v>
      </c>
      <c r="U197" s="357">
        <v>21</v>
      </c>
      <c r="V197" s="357">
        <v>3.8</v>
      </c>
      <c r="W197" s="358">
        <v>2.6</v>
      </c>
    </row>
    <row r="198" spans="2:23" x14ac:dyDescent="0.4">
      <c r="B198" s="359">
        <v>45307</v>
      </c>
      <c r="C198" s="356" t="s">
        <v>848</v>
      </c>
      <c r="D198" s="357" t="s">
        <v>915</v>
      </c>
      <c r="E198" s="357">
        <v>252</v>
      </c>
      <c r="F198" s="357">
        <v>3.8</v>
      </c>
      <c r="G198" s="357">
        <v>0.5</v>
      </c>
      <c r="H198" s="357">
        <v>55.7</v>
      </c>
      <c r="I198" s="357">
        <v>2</v>
      </c>
      <c r="J198" s="357">
        <v>44</v>
      </c>
      <c r="K198" s="357">
        <v>5</v>
      </c>
      <c r="L198" s="357">
        <v>11</v>
      </c>
      <c r="M198" s="357">
        <v>51</v>
      </c>
      <c r="N198" s="357">
        <v>0.2</v>
      </c>
      <c r="O198" s="357">
        <v>0</v>
      </c>
      <c r="P198" s="357">
        <v>0</v>
      </c>
      <c r="Q198" s="357">
        <v>0</v>
      </c>
      <c r="R198" s="357">
        <v>0</v>
      </c>
      <c r="S198" s="357">
        <v>0.03</v>
      </c>
      <c r="T198" s="357">
        <v>0.02</v>
      </c>
      <c r="U198" s="357">
        <v>0</v>
      </c>
      <c r="V198" s="357">
        <v>0.5</v>
      </c>
      <c r="W198" s="358">
        <v>0</v>
      </c>
    </row>
    <row r="199" spans="2:23" x14ac:dyDescent="0.4">
      <c r="B199" s="355" t="s">
        <v>941</v>
      </c>
      <c r="C199" s="356" t="s">
        <v>941</v>
      </c>
      <c r="D199" s="357" t="s">
        <v>139</v>
      </c>
      <c r="E199" s="357">
        <v>113</v>
      </c>
      <c r="F199" s="357">
        <v>8.6</v>
      </c>
      <c r="G199" s="357">
        <v>6.8</v>
      </c>
      <c r="H199" s="357">
        <v>3.1</v>
      </c>
      <c r="I199" s="357">
        <v>164</v>
      </c>
      <c r="J199" s="357">
        <v>198</v>
      </c>
      <c r="K199" s="357">
        <v>7</v>
      </c>
      <c r="L199" s="357">
        <v>14</v>
      </c>
      <c r="M199" s="357">
        <v>59</v>
      </c>
      <c r="N199" s="357">
        <v>0.6</v>
      </c>
      <c r="O199" s="357">
        <v>19</v>
      </c>
      <c r="P199" s="357">
        <v>3.1</v>
      </c>
      <c r="Q199" s="357">
        <v>0.8</v>
      </c>
      <c r="R199" s="357">
        <v>0</v>
      </c>
      <c r="S199" s="357">
        <v>0.09</v>
      </c>
      <c r="T199" s="357">
        <v>0.15</v>
      </c>
      <c r="U199" s="357">
        <v>3</v>
      </c>
      <c r="V199" s="357">
        <v>0.2</v>
      </c>
      <c r="W199" s="358">
        <v>0.4</v>
      </c>
    </row>
    <row r="200" spans="2:23" x14ac:dyDescent="0.4">
      <c r="B200" s="355" t="s">
        <v>941</v>
      </c>
      <c r="C200" s="356" t="s">
        <v>941</v>
      </c>
      <c r="D200" s="357" t="s">
        <v>140</v>
      </c>
      <c r="E200" s="357">
        <v>39</v>
      </c>
      <c r="F200" s="357">
        <v>0.4</v>
      </c>
      <c r="G200" s="357">
        <v>2.2000000000000002</v>
      </c>
      <c r="H200" s="357">
        <v>4.5</v>
      </c>
      <c r="I200" s="357">
        <v>123</v>
      </c>
      <c r="J200" s="357">
        <v>30</v>
      </c>
      <c r="K200" s="357">
        <v>2</v>
      </c>
      <c r="L200" s="357">
        <v>3</v>
      </c>
      <c r="M200" s="357">
        <v>8</v>
      </c>
      <c r="N200" s="357">
        <v>0</v>
      </c>
      <c r="O200" s="357">
        <v>9</v>
      </c>
      <c r="P200" s="357">
        <v>0</v>
      </c>
      <c r="Q200" s="357">
        <v>0</v>
      </c>
      <c r="R200" s="357">
        <v>3</v>
      </c>
      <c r="S200" s="357">
        <v>0.01</v>
      </c>
      <c r="T200" s="357">
        <v>0.01</v>
      </c>
      <c r="U200" s="357">
        <v>0</v>
      </c>
      <c r="V200" s="357">
        <v>0.3</v>
      </c>
      <c r="W200" s="358">
        <v>0.3</v>
      </c>
    </row>
    <row r="201" spans="2:23" x14ac:dyDescent="0.4">
      <c r="B201" s="355" t="s">
        <v>941</v>
      </c>
      <c r="C201" s="356" t="s">
        <v>941</v>
      </c>
      <c r="D201" s="357" t="s">
        <v>141</v>
      </c>
      <c r="E201" s="357">
        <v>31</v>
      </c>
      <c r="F201" s="357">
        <v>1.1000000000000001</v>
      </c>
      <c r="G201" s="357">
        <v>0.6</v>
      </c>
      <c r="H201" s="357">
        <v>5.5</v>
      </c>
      <c r="I201" s="357">
        <v>101</v>
      </c>
      <c r="J201" s="357">
        <v>112</v>
      </c>
      <c r="K201" s="357">
        <v>3</v>
      </c>
      <c r="L201" s="357">
        <v>6</v>
      </c>
      <c r="M201" s="357">
        <v>12</v>
      </c>
      <c r="N201" s="357">
        <v>0.1</v>
      </c>
      <c r="O201" s="357">
        <v>2</v>
      </c>
      <c r="P201" s="357">
        <v>0</v>
      </c>
      <c r="Q201" s="357">
        <v>0</v>
      </c>
      <c r="R201" s="357">
        <v>0</v>
      </c>
      <c r="S201" s="357">
        <v>0.02</v>
      </c>
      <c r="T201" s="357">
        <v>0.01</v>
      </c>
      <c r="U201" s="357">
        <v>13</v>
      </c>
      <c r="V201" s="357">
        <v>0.6</v>
      </c>
      <c r="W201" s="358">
        <v>0.3</v>
      </c>
    </row>
    <row r="202" spans="2:23" x14ac:dyDescent="0.4">
      <c r="B202" s="355" t="s">
        <v>941</v>
      </c>
      <c r="C202" s="356" t="s">
        <v>941</v>
      </c>
      <c r="D202" s="357" t="s">
        <v>142</v>
      </c>
      <c r="E202" s="357">
        <v>3</v>
      </c>
      <c r="F202" s="357">
        <v>0.2</v>
      </c>
      <c r="G202" s="357">
        <v>0</v>
      </c>
      <c r="H202" s="357">
        <v>0.6</v>
      </c>
      <c r="I202" s="357">
        <v>51</v>
      </c>
      <c r="J202" s="357">
        <v>46</v>
      </c>
      <c r="K202" s="357">
        <v>13</v>
      </c>
      <c r="L202" s="357">
        <v>2</v>
      </c>
      <c r="M202" s="357">
        <v>5</v>
      </c>
      <c r="N202" s="357">
        <v>0.2</v>
      </c>
      <c r="O202" s="357">
        <v>40</v>
      </c>
      <c r="P202" s="357">
        <v>0</v>
      </c>
      <c r="Q202" s="357">
        <v>0.1</v>
      </c>
      <c r="R202" s="357">
        <v>16</v>
      </c>
      <c r="S202" s="357">
        <v>0.01</v>
      </c>
      <c r="T202" s="357">
        <v>0.01</v>
      </c>
      <c r="U202" s="357">
        <v>3</v>
      </c>
      <c r="V202" s="357">
        <v>0.1</v>
      </c>
      <c r="W202" s="358">
        <v>0.1</v>
      </c>
    </row>
    <row r="203" spans="2:23" x14ac:dyDescent="0.4">
      <c r="B203" s="355" t="s">
        <v>941</v>
      </c>
      <c r="C203" s="356" t="s">
        <v>942</v>
      </c>
      <c r="D203" s="357"/>
      <c r="E203" s="357">
        <v>438</v>
      </c>
      <c r="F203" s="357">
        <v>14.1</v>
      </c>
      <c r="G203" s="357">
        <v>10.1</v>
      </c>
      <c r="H203" s="357">
        <v>69.400000000000006</v>
      </c>
      <c r="I203" s="357">
        <v>441</v>
      </c>
      <c r="J203" s="357">
        <v>430</v>
      </c>
      <c r="K203" s="357">
        <v>30</v>
      </c>
      <c r="L203" s="357">
        <v>36</v>
      </c>
      <c r="M203" s="357">
        <v>135</v>
      </c>
      <c r="N203" s="357">
        <v>1.1000000000000001</v>
      </c>
      <c r="O203" s="357">
        <v>70</v>
      </c>
      <c r="P203" s="357">
        <v>3.1</v>
      </c>
      <c r="Q203" s="357">
        <v>0.9</v>
      </c>
      <c r="R203" s="357">
        <v>19</v>
      </c>
      <c r="S203" s="357">
        <v>0.16</v>
      </c>
      <c r="T203" s="357">
        <v>0.2</v>
      </c>
      <c r="U203" s="357">
        <v>19</v>
      </c>
      <c r="V203" s="357">
        <v>1.7</v>
      </c>
      <c r="W203" s="358">
        <v>1.1000000000000001</v>
      </c>
    </row>
    <row r="204" spans="2:23" x14ac:dyDescent="0.4">
      <c r="B204" s="355" t="s">
        <v>941</v>
      </c>
      <c r="C204" s="356" t="s">
        <v>858</v>
      </c>
      <c r="D204" s="357" t="s">
        <v>915</v>
      </c>
      <c r="E204" s="357">
        <v>252</v>
      </c>
      <c r="F204" s="357">
        <v>3.8</v>
      </c>
      <c r="G204" s="357">
        <v>0.5</v>
      </c>
      <c r="H204" s="357">
        <v>55.7</v>
      </c>
      <c r="I204" s="357">
        <v>2</v>
      </c>
      <c r="J204" s="357">
        <v>44</v>
      </c>
      <c r="K204" s="357">
        <v>5</v>
      </c>
      <c r="L204" s="357">
        <v>11</v>
      </c>
      <c r="M204" s="357">
        <v>51</v>
      </c>
      <c r="N204" s="357">
        <v>0.2</v>
      </c>
      <c r="O204" s="357">
        <v>0</v>
      </c>
      <c r="P204" s="357">
        <v>0</v>
      </c>
      <c r="Q204" s="357">
        <v>0</v>
      </c>
      <c r="R204" s="357">
        <v>0</v>
      </c>
      <c r="S204" s="357">
        <v>0.03</v>
      </c>
      <c r="T204" s="357">
        <v>0.02</v>
      </c>
      <c r="U204" s="357">
        <v>0</v>
      </c>
      <c r="V204" s="357">
        <v>0.5</v>
      </c>
      <c r="W204" s="358">
        <v>0</v>
      </c>
    </row>
    <row r="205" spans="2:23" x14ac:dyDescent="0.4">
      <c r="B205" s="355" t="s">
        <v>941</v>
      </c>
      <c r="C205" s="356" t="s">
        <v>941</v>
      </c>
      <c r="D205" s="357" t="s">
        <v>143</v>
      </c>
      <c r="E205" s="357">
        <v>75</v>
      </c>
      <c r="F205" s="357">
        <v>3.7</v>
      </c>
      <c r="G205" s="357">
        <v>3</v>
      </c>
      <c r="H205" s="357">
        <v>8.4</v>
      </c>
      <c r="I205" s="357">
        <v>172</v>
      </c>
      <c r="J205" s="357">
        <v>81</v>
      </c>
      <c r="K205" s="357">
        <v>5</v>
      </c>
      <c r="L205" s="357">
        <v>7</v>
      </c>
      <c r="M205" s="357">
        <v>33</v>
      </c>
      <c r="N205" s="357">
        <v>0.1</v>
      </c>
      <c r="O205" s="357">
        <v>4</v>
      </c>
      <c r="P205" s="357">
        <v>0</v>
      </c>
      <c r="Q205" s="357">
        <v>0</v>
      </c>
      <c r="R205" s="357">
        <v>8</v>
      </c>
      <c r="S205" s="357">
        <v>0.01</v>
      </c>
      <c r="T205" s="357">
        <v>0.01</v>
      </c>
      <c r="U205" s="357">
        <v>7</v>
      </c>
      <c r="V205" s="357">
        <v>0.4</v>
      </c>
      <c r="W205" s="358">
        <v>0.4</v>
      </c>
    </row>
    <row r="206" spans="2:23" x14ac:dyDescent="0.4">
      <c r="B206" s="355" t="s">
        <v>941</v>
      </c>
      <c r="C206" s="356" t="s">
        <v>941</v>
      </c>
      <c r="D206" s="357" t="s">
        <v>144</v>
      </c>
      <c r="E206" s="357">
        <v>39</v>
      </c>
      <c r="F206" s="357">
        <v>2.2999999999999998</v>
      </c>
      <c r="G206" s="357">
        <v>1.9</v>
      </c>
      <c r="H206" s="357">
        <v>2.9</v>
      </c>
      <c r="I206" s="357">
        <v>110</v>
      </c>
      <c r="J206" s="357">
        <v>25</v>
      </c>
      <c r="K206" s="357">
        <v>9</v>
      </c>
      <c r="L206" s="357">
        <v>2</v>
      </c>
      <c r="M206" s="357">
        <v>33</v>
      </c>
      <c r="N206" s="357">
        <v>0.3</v>
      </c>
      <c r="O206" s="357">
        <v>27</v>
      </c>
      <c r="P206" s="357">
        <v>0</v>
      </c>
      <c r="Q206" s="357">
        <v>0</v>
      </c>
      <c r="R206" s="357">
        <v>0</v>
      </c>
      <c r="S206" s="357">
        <v>0.01</v>
      </c>
      <c r="T206" s="357">
        <v>0.08</v>
      </c>
      <c r="U206" s="357">
        <v>0</v>
      </c>
      <c r="V206" s="357">
        <v>0</v>
      </c>
      <c r="W206" s="358">
        <v>0.3</v>
      </c>
    </row>
    <row r="207" spans="2:23" x14ac:dyDescent="0.4">
      <c r="B207" s="355" t="s">
        <v>941</v>
      </c>
      <c r="C207" s="356" t="s">
        <v>941</v>
      </c>
      <c r="D207" s="357" t="s">
        <v>145</v>
      </c>
      <c r="E207" s="357">
        <v>15</v>
      </c>
      <c r="F207" s="357">
        <v>0.4</v>
      </c>
      <c r="G207" s="357">
        <v>0</v>
      </c>
      <c r="H207" s="357">
        <v>3.7</v>
      </c>
      <c r="I207" s="357">
        <v>144</v>
      </c>
      <c r="J207" s="357">
        <v>76</v>
      </c>
      <c r="K207" s="357">
        <v>8</v>
      </c>
      <c r="L207" s="357">
        <v>4</v>
      </c>
      <c r="M207" s="357">
        <v>10</v>
      </c>
      <c r="N207" s="357">
        <v>0</v>
      </c>
      <c r="O207" s="357">
        <v>43</v>
      </c>
      <c r="P207" s="357">
        <v>0</v>
      </c>
      <c r="Q207" s="357">
        <v>0</v>
      </c>
      <c r="R207" s="357">
        <v>1</v>
      </c>
      <c r="S207" s="357">
        <v>0.01</v>
      </c>
      <c r="T207" s="357">
        <v>0.01</v>
      </c>
      <c r="U207" s="357">
        <v>2</v>
      </c>
      <c r="V207" s="357">
        <v>0.9</v>
      </c>
      <c r="W207" s="358">
        <v>0.4</v>
      </c>
    </row>
    <row r="208" spans="2:23" x14ac:dyDescent="0.4">
      <c r="B208" s="355" t="s">
        <v>941</v>
      </c>
      <c r="C208" s="356" t="s">
        <v>941</v>
      </c>
      <c r="D208" s="357" t="s">
        <v>146</v>
      </c>
      <c r="E208" s="357">
        <v>3</v>
      </c>
      <c r="F208" s="357">
        <v>0.1</v>
      </c>
      <c r="G208" s="357">
        <v>0</v>
      </c>
      <c r="H208" s="357">
        <v>0.6</v>
      </c>
      <c r="I208" s="357">
        <v>38</v>
      </c>
      <c r="J208" s="357">
        <v>24</v>
      </c>
      <c r="K208" s="357">
        <v>10</v>
      </c>
      <c r="L208" s="357">
        <v>1</v>
      </c>
      <c r="M208" s="357">
        <v>5</v>
      </c>
      <c r="N208" s="357">
        <v>0.1</v>
      </c>
      <c r="O208" s="357">
        <v>42</v>
      </c>
      <c r="P208" s="357">
        <v>0</v>
      </c>
      <c r="Q208" s="357">
        <v>0.1</v>
      </c>
      <c r="R208" s="357">
        <v>16</v>
      </c>
      <c r="S208" s="357">
        <v>0</v>
      </c>
      <c r="T208" s="357">
        <v>0.01</v>
      </c>
      <c r="U208" s="357">
        <v>2</v>
      </c>
      <c r="V208" s="357">
        <v>0.2</v>
      </c>
      <c r="W208" s="358">
        <v>0.1</v>
      </c>
    </row>
    <row r="209" spans="2:23" x14ac:dyDescent="0.4">
      <c r="B209" s="355" t="s">
        <v>941</v>
      </c>
      <c r="C209" s="356" t="s">
        <v>942</v>
      </c>
      <c r="D209" s="357"/>
      <c r="E209" s="357">
        <v>384</v>
      </c>
      <c r="F209" s="357">
        <v>10.3</v>
      </c>
      <c r="G209" s="357">
        <v>5.4</v>
      </c>
      <c r="H209" s="357">
        <v>71.3</v>
      </c>
      <c r="I209" s="357">
        <v>466</v>
      </c>
      <c r="J209" s="357">
        <v>250</v>
      </c>
      <c r="K209" s="357">
        <v>37</v>
      </c>
      <c r="L209" s="357">
        <v>25</v>
      </c>
      <c r="M209" s="357">
        <v>132</v>
      </c>
      <c r="N209" s="357">
        <v>0.7</v>
      </c>
      <c r="O209" s="357">
        <v>116</v>
      </c>
      <c r="P209" s="357">
        <v>0</v>
      </c>
      <c r="Q209" s="357">
        <v>0.1</v>
      </c>
      <c r="R209" s="357">
        <v>25</v>
      </c>
      <c r="S209" s="357">
        <v>0.06</v>
      </c>
      <c r="T209" s="357">
        <v>0.13</v>
      </c>
      <c r="U209" s="357">
        <v>11</v>
      </c>
      <c r="V209" s="357">
        <v>2</v>
      </c>
      <c r="W209" s="358">
        <v>1.2</v>
      </c>
    </row>
    <row r="210" spans="2:23" x14ac:dyDescent="0.4">
      <c r="B210" s="355" t="s">
        <v>944</v>
      </c>
      <c r="C210" s="356"/>
      <c r="D210" s="357"/>
      <c r="E210" s="357">
        <v>822</v>
      </c>
      <c r="F210" s="357">
        <v>24.4</v>
      </c>
      <c r="G210" s="357">
        <v>15.5</v>
      </c>
      <c r="H210" s="357">
        <v>140.69999999999999</v>
      </c>
      <c r="I210" s="357">
        <v>907</v>
      </c>
      <c r="J210" s="357">
        <v>680</v>
      </c>
      <c r="K210" s="357">
        <v>67</v>
      </c>
      <c r="L210" s="357">
        <v>61</v>
      </c>
      <c r="M210" s="357">
        <v>267</v>
      </c>
      <c r="N210" s="357">
        <v>1.8</v>
      </c>
      <c r="O210" s="357">
        <v>186</v>
      </c>
      <c r="P210" s="357">
        <v>3.1</v>
      </c>
      <c r="Q210" s="357">
        <v>1</v>
      </c>
      <c r="R210" s="357">
        <v>44</v>
      </c>
      <c r="S210" s="357">
        <v>0.22</v>
      </c>
      <c r="T210" s="357">
        <v>0.33</v>
      </c>
      <c r="U210" s="357">
        <v>30</v>
      </c>
      <c r="V210" s="357">
        <v>3.7</v>
      </c>
      <c r="W210" s="358">
        <v>2.2999999999999998</v>
      </c>
    </row>
    <row r="211" spans="2:23" x14ac:dyDescent="0.4">
      <c r="B211" s="359">
        <v>45308</v>
      </c>
      <c r="C211" s="356" t="s">
        <v>848</v>
      </c>
      <c r="D211" s="357" t="s">
        <v>915</v>
      </c>
      <c r="E211" s="357">
        <v>252</v>
      </c>
      <c r="F211" s="357">
        <v>3.8</v>
      </c>
      <c r="G211" s="357">
        <v>0.5</v>
      </c>
      <c r="H211" s="357">
        <v>55.7</v>
      </c>
      <c r="I211" s="357">
        <v>2</v>
      </c>
      <c r="J211" s="357">
        <v>44</v>
      </c>
      <c r="K211" s="357">
        <v>5</v>
      </c>
      <c r="L211" s="357">
        <v>11</v>
      </c>
      <c r="M211" s="357">
        <v>51</v>
      </c>
      <c r="N211" s="357">
        <v>0.2</v>
      </c>
      <c r="O211" s="357">
        <v>0</v>
      </c>
      <c r="P211" s="357">
        <v>0</v>
      </c>
      <c r="Q211" s="357">
        <v>0</v>
      </c>
      <c r="R211" s="357">
        <v>0</v>
      </c>
      <c r="S211" s="357">
        <v>0.03</v>
      </c>
      <c r="T211" s="357">
        <v>0.02</v>
      </c>
      <c r="U211" s="357">
        <v>0</v>
      </c>
      <c r="V211" s="357">
        <v>0.5</v>
      </c>
      <c r="W211" s="358">
        <v>0</v>
      </c>
    </row>
    <row r="212" spans="2:23" x14ac:dyDescent="0.4">
      <c r="B212" s="355" t="s">
        <v>941</v>
      </c>
      <c r="C212" s="356" t="s">
        <v>941</v>
      </c>
      <c r="D212" s="357" t="s">
        <v>147</v>
      </c>
      <c r="E212" s="357">
        <v>94</v>
      </c>
      <c r="F212" s="357">
        <v>4</v>
      </c>
      <c r="G212" s="357">
        <v>5.3</v>
      </c>
      <c r="H212" s="357">
        <v>7.4</v>
      </c>
      <c r="I212" s="357">
        <v>423</v>
      </c>
      <c r="J212" s="357">
        <v>24</v>
      </c>
      <c r="K212" s="357">
        <v>2</v>
      </c>
      <c r="L212" s="357">
        <v>3</v>
      </c>
      <c r="M212" s="357">
        <v>7</v>
      </c>
      <c r="N212" s="357">
        <v>0.1</v>
      </c>
      <c r="O212" s="357">
        <v>0</v>
      </c>
      <c r="P212" s="357">
        <v>0</v>
      </c>
      <c r="Q212" s="357">
        <v>0</v>
      </c>
      <c r="R212" s="357">
        <v>0</v>
      </c>
      <c r="S212" s="357">
        <v>0</v>
      </c>
      <c r="T212" s="357">
        <v>0.01</v>
      </c>
      <c r="U212" s="357">
        <v>1</v>
      </c>
      <c r="V212" s="357">
        <v>0.7</v>
      </c>
      <c r="W212" s="358">
        <v>1.1000000000000001</v>
      </c>
    </row>
    <row r="213" spans="2:23" x14ac:dyDescent="0.4">
      <c r="B213" s="355" t="s">
        <v>941</v>
      </c>
      <c r="C213" s="356" t="s">
        <v>941</v>
      </c>
      <c r="D213" s="357" t="s">
        <v>149</v>
      </c>
      <c r="E213" s="357">
        <v>5</v>
      </c>
      <c r="F213" s="357">
        <v>0.3</v>
      </c>
      <c r="G213" s="357">
        <v>0</v>
      </c>
      <c r="H213" s="357">
        <v>1</v>
      </c>
      <c r="I213" s="357">
        <v>46</v>
      </c>
      <c r="J213" s="357">
        <v>38</v>
      </c>
      <c r="K213" s="357">
        <v>12</v>
      </c>
      <c r="L213" s="357">
        <v>2</v>
      </c>
      <c r="M213" s="357">
        <v>9</v>
      </c>
      <c r="N213" s="357">
        <v>0.1</v>
      </c>
      <c r="O213" s="357">
        <v>3</v>
      </c>
      <c r="P213" s="357">
        <v>0</v>
      </c>
      <c r="Q213" s="357">
        <v>0</v>
      </c>
      <c r="R213" s="357">
        <v>10</v>
      </c>
      <c r="S213" s="357">
        <v>0.01</v>
      </c>
      <c r="T213" s="357">
        <v>0.01</v>
      </c>
      <c r="U213" s="357">
        <v>3</v>
      </c>
      <c r="V213" s="357">
        <v>0.2</v>
      </c>
      <c r="W213" s="358">
        <v>0.1</v>
      </c>
    </row>
    <row r="214" spans="2:23" x14ac:dyDescent="0.4">
      <c r="B214" s="355" t="s">
        <v>941</v>
      </c>
      <c r="C214" s="356" t="s">
        <v>941</v>
      </c>
      <c r="D214" s="357" t="s">
        <v>150</v>
      </c>
      <c r="E214" s="357">
        <v>60</v>
      </c>
      <c r="F214" s="357">
        <v>2.9</v>
      </c>
      <c r="G214" s="357">
        <v>2.7</v>
      </c>
      <c r="H214" s="357">
        <v>6</v>
      </c>
      <c r="I214" s="357">
        <v>213</v>
      </c>
      <c r="J214" s="357">
        <v>108</v>
      </c>
      <c r="K214" s="357">
        <v>21</v>
      </c>
      <c r="L214" s="357">
        <v>14</v>
      </c>
      <c r="M214" s="357">
        <v>37</v>
      </c>
      <c r="N214" s="357">
        <v>0.4</v>
      </c>
      <c r="O214" s="357">
        <v>2</v>
      </c>
      <c r="P214" s="357">
        <v>0.1</v>
      </c>
      <c r="Q214" s="357">
        <v>0.2</v>
      </c>
      <c r="R214" s="357">
        <v>1</v>
      </c>
      <c r="S214" s="357">
        <v>7.0000000000000007E-2</v>
      </c>
      <c r="T214" s="357">
        <v>0.04</v>
      </c>
      <c r="U214" s="357">
        <v>1</v>
      </c>
      <c r="V214" s="357">
        <v>1.7</v>
      </c>
      <c r="W214" s="358">
        <v>0.5</v>
      </c>
    </row>
    <row r="215" spans="2:23" x14ac:dyDescent="0.4">
      <c r="B215" s="355" t="s">
        <v>941</v>
      </c>
      <c r="C215" s="356" t="s">
        <v>941</v>
      </c>
      <c r="D215" s="357" t="s">
        <v>151</v>
      </c>
      <c r="E215" s="357">
        <v>16</v>
      </c>
      <c r="F215" s="357">
        <v>0.4</v>
      </c>
      <c r="G215" s="357">
        <v>0</v>
      </c>
      <c r="H215" s="357">
        <v>3.3</v>
      </c>
      <c r="I215" s="357">
        <v>45</v>
      </c>
      <c r="J215" s="357">
        <v>66</v>
      </c>
      <c r="K215" s="357">
        <v>2</v>
      </c>
      <c r="L215" s="357">
        <v>3</v>
      </c>
      <c r="M215" s="357">
        <v>7</v>
      </c>
      <c r="N215" s="357">
        <v>0.1</v>
      </c>
      <c r="O215" s="357">
        <v>92</v>
      </c>
      <c r="P215" s="357">
        <v>0</v>
      </c>
      <c r="Q215" s="357">
        <v>0.7</v>
      </c>
      <c r="R215" s="357">
        <v>3</v>
      </c>
      <c r="S215" s="357">
        <v>0.01</v>
      </c>
      <c r="T215" s="357">
        <v>0.01</v>
      </c>
      <c r="U215" s="357">
        <v>6</v>
      </c>
      <c r="V215" s="357">
        <v>0.5</v>
      </c>
      <c r="W215" s="358">
        <v>0.1</v>
      </c>
    </row>
    <row r="216" spans="2:23" x14ac:dyDescent="0.4">
      <c r="B216" s="355" t="s">
        <v>941</v>
      </c>
      <c r="C216" s="356" t="s">
        <v>942</v>
      </c>
      <c r="D216" s="357"/>
      <c r="E216" s="357">
        <v>427</v>
      </c>
      <c r="F216" s="357">
        <v>11.4</v>
      </c>
      <c r="G216" s="357">
        <v>8.5</v>
      </c>
      <c r="H216" s="357">
        <v>73.400000000000006</v>
      </c>
      <c r="I216" s="357">
        <v>729</v>
      </c>
      <c r="J216" s="357">
        <v>280</v>
      </c>
      <c r="K216" s="357">
        <v>42</v>
      </c>
      <c r="L216" s="357">
        <v>33</v>
      </c>
      <c r="M216" s="357">
        <v>111</v>
      </c>
      <c r="N216" s="357">
        <v>0.9</v>
      </c>
      <c r="O216" s="357">
        <v>97</v>
      </c>
      <c r="P216" s="357">
        <v>0.1</v>
      </c>
      <c r="Q216" s="357">
        <v>0.9</v>
      </c>
      <c r="R216" s="357">
        <v>14</v>
      </c>
      <c r="S216" s="357">
        <v>0.12</v>
      </c>
      <c r="T216" s="357">
        <v>0.09</v>
      </c>
      <c r="U216" s="357">
        <v>11</v>
      </c>
      <c r="V216" s="357">
        <v>3.6</v>
      </c>
      <c r="W216" s="358">
        <v>1.8</v>
      </c>
    </row>
    <row r="217" spans="2:23" x14ac:dyDescent="0.4">
      <c r="B217" s="355" t="s">
        <v>941</v>
      </c>
      <c r="C217" s="356" t="s">
        <v>858</v>
      </c>
      <c r="D217" s="357" t="s">
        <v>915</v>
      </c>
      <c r="E217" s="357">
        <v>252</v>
      </c>
      <c r="F217" s="357">
        <v>3.8</v>
      </c>
      <c r="G217" s="357">
        <v>0.5</v>
      </c>
      <c r="H217" s="357">
        <v>55.7</v>
      </c>
      <c r="I217" s="357">
        <v>2</v>
      </c>
      <c r="J217" s="357">
        <v>44</v>
      </c>
      <c r="K217" s="357">
        <v>5</v>
      </c>
      <c r="L217" s="357">
        <v>11</v>
      </c>
      <c r="M217" s="357">
        <v>51</v>
      </c>
      <c r="N217" s="357">
        <v>0.2</v>
      </c>
      <c r="O217" s="357">
        <v>0</v>
      </c>
      <c r="P217" s="357">
        <v>0</v>
      </c>
      <c r="Q217" s="357">
        <v>0</v>
      </c>
      <c r="R217" s="357">
        <v>0</v>
      </c>
      <c r="S217" s="357">
        <v>0.03</v>
      </c>
      <c r="T217" s="357">
        <v>0.02</v>
      </c>
      <c r="U217" s="357">
        <v>0</v>
      </c>
      <c r="V217" s="357">
        <v>0.5</v>
      </c>
      <c r="W217" s="358">
        <v>0</v>
      </c>
    </row>
    <row r="218" spans="2:23" x14ac:dyDescent="0.4">
      <c r="B218" s="355" t="s">
        <v>941</v>
      </c>
      <c r="C218" s="356" t="s">
        <v>941</v>
      </c>
      <c r="D218" s="357" t="s">
        <v>152</v>
      </c>
      <c r="E218" s="357">
        <v>82</v>
      </c>
      <c r="F218" s="357">
        <v>2.9</v>
      </c>
      <c r="G218" s="357">
        <v>3.2</v>
      </c>
      <c r="H218" s="357">
        <v>10.6</v>
      </c>
      <c r="I218" s="357">
        <v>220</v>
      </c>
      <c r="J218" s="357">
        <v>55</v>
      </c>
      <c r="K218" s="357">
        <v>11</v>
      </c>
      <c r="L218" s="357">
        <v>7</v>
      </c>
      <c r="M218" s="357">
        <v>26</v>
      </c>
      <c r="N218" s="357">
        <v>0.2</v>
      </c>
      <c r="O218" s="357">
        <v>1</v>
      </c>
      <c r="P218" s="357">
        <v>0.1</v>
      </c>
      <c r="Q218" s="357">
        <v>0</v>
      </c>
      <c r="R218" s="357">
        <v>1</v>
      </c>
      <c r="S218" s="357">
        <v>0.03</v>
      </c>
      <c r="T218" s="357">
        <v>0.03</v>
      </c>
      <c r="U218" s="357">
        <v>1</v>
      </c>
      <c r="V218" s="357">
        <v>0</v>
      </c>
      <c r="W218" s="358">
        <v>0.6</v>
      </c>
    </row>
    <row r="219" spans="2:23" x14ac:dyDescent="0.4">
      <c r="B219" s="355" t="s">
        <v>941</v>
      </c>
      <c r="C219" s="356" t="s">
        <v>941</v>
      </c>
      <c r="D219" s="357" t="s">
        <v>954</v>
      </c>
      <c r="E219" s="357">
        <v>17</v>
      </c>
      <c r="F219" s="357">
        <v>0.6</v>
      </c>
      <c r="G219" s="357">
        <v>1.1000000000000001</v>
      </c>
      <c r="H219" s="357">
        <v>1.9</v>
      </c>
      <c r="I219" s="357">
        <v>48</v>
      </c>
      <c r="J219" s="357">
        <v>34</v>
      </c>
      <c r="K219" s="357">
        <v>4</v>
      </c>
      <c r="L219" s="357">
        <v>2</v>
      </c>
      <c r="M219" s="357">
        <v>5</v>
      </c>
      <c r="N219" s="357">
        <v>0</v>
      </c>
      <c r="O219" s="357">
        <v>16</v>
      </c>
      <c r="P219" s="357">
        <v>0</v>
      </c>
      <c r="Q219" s="357">
        <v>0</v>
      </c>
      <c r="R219" s="357">
        <v>7</v>
      </c>
      <c r="S219" s="357">
        <v>0</v>
      </c>
      <c r="T219" s="357">
        <v>0</v>
      </c>
      <c r="U219" s="357">
        <v>5</v>
      </c>
      <c r="V219" s="357">
        <v>0.3</v>
      </c>
      <c r="W219" s="358">
        <v>0.1</v>
      </c>
    </row>
    <row r="220" spans="2:23" x14ac:dyDescent="0.4">
      <c r="B220" s="355" t="s">
        <v>941</v>
      </c>
      <c r="C220" s="356" t="s">
        <v>941</v>
      </c>
      <c r="D220" s="357" t="s">
        <v>155</v>
      </c>
      <c r="E220" s="357">
        <v>50</v>
      </c>
      <c r="F220" s="357">
        <v>0.9</v>
      </c>
      <c r="G220" s="357">
        <v>0.1</v>
      </c>
      <c r="H220" s="357">
        <v>11.2</v>
      </c>
      <c r="I220" s="357">
        <v>118</v>
      </c>
      <c r="J220" s="357">
        <v>157</v>
      </c>
      <c r="K220" s="357">
        <v>23</v>
      </c>
      <c r="L220" s="357">
        <v>8</v>
      </c>
      <c r="M220" s="357">
        <v>21</v>
      </c>
      <c r="N220" s="357">
        <v>0.2</v>
      </c>
      <c r="O220" s="357">
        <v>106</v>
      </c>
      <c r="P220" s="357">
        <v>0</v>
      </c>
      <c r="Q220" s="357">
        <v>0.4</v>
      </c>
      <c r="R220" s="357">
        <v>0</v>
      </c>
      <c r="S220" s="357">
        <v>0.03</v>
      </c>
      <c r="T220" s="357">
        <v>0.02</v>
      </c>
      <c r="U220" s="357">
        <v>8</v>
      </c>
      <c r="V220" s="357">
        <v>1</v>
      </c>
      <c r="W220" s="358">
        <v>0.3</v>
      </c>
    </row>
    <row r="221" spans="2:23" x14ac:dyDescent="0.4">
      <c r="B221" s="355" t="s">
        <v>941</v>
      </c>
      <c r="C221" s="356" t="s">
        <v>941</v>
      </c>
      <c r="D221" s="357" t="s">
        <v>156</v>
      </c>
      <c r="E221" s="357">
        <v>8</v>
      </c>
      <c r="F221" s="357">
        <v>0.5</v>
      </c>
      <c r="G221" s="357">
        <v>0</v>
      </c>
      <c r="H221" s="357">
        <v>1.6</v>
      </c>
      <c r="I221" s="357">
        <v>86</v>
      </c>
      <c r="J221" s="357">
        <v>61</v>
      </c>
      <c r="K221" s="357">
        <v>4</v>
      </c>
      <c r="L221" s="357">
        <v>2</v>
      </c>
      <c r="M221" s="357">
        <v>9</v>
      </c>
      <c r="N221" s="357">
        <v>0.1</v>
      </c>
      <c r="O221" s="357">
        <v>0</v>
      </c>
      <c r="P221" s="357">
        <v>0</v>
      </c>
      <c r="Q221" s="357">
        <v>0.1</v>
      </c>
      <c r="R221" s="357">
        <v>4</v>
      </c>
      <c r="S221" s="357">
        <v>0.01</v>
      </c>
      <c r="T221" s="357">
        <v>0.01</v>
      </c>
      <c r="U221" s="357">
        <v>1</v>
      </c>
      <c r="V221" s="357">
        <v>0.5</v>
      </c>
      <c r="W221" s="358">
        <v>0.3</v>
      </c>
    </row>
    <row r="222" spans="2:23" x14ac:dyDescent="0.4">
      <c r="B222" s="355" t="s">
        <v>941</v>
      </c>
      <c r="C222" s="356" t="s">
        <v>942</v>
      </c>
      <c r="D222" s="357"/>
      <c r="E222" s="357">
        <v>409</v>
      </c>
      <c r="F222" s="357">
        <v>8.6999999999999993</v>
      </c>
      <c r="G222" s="357">
        <v>4.9000000000000004</v>
      </c>
      <c r="H222" s="357">
        <v>81</v>
      </c>
      <c r="I222" s="357">
        <v>474</v>
      </c>
      <c r="J222" s="357">
        <v>351</v>
      </c>
      <c r="K222" s="357">
        <v>47</v>
      </c>
      <c r="L222" s="357">
        <v>30</v>
      </c>
      <c r="M222" s="357">
        <v>112</v>
      </c>
      <c r="N222" s="357">
        <v>0.7</v>
      </c>
      <c r="O222" s="357">
        <v>123</v>
      </c>
      <c r="P222" s="357">
        <v>0.1</v>
      </c>
      <c r="Q222" s="357">
        <v>0.5</v>
      </c>
      <c r="R222" s="357">
        <v>12</v>
      </c>
      <c r="S222" s="357">
        <v>0.1</v>
      </c>
      <c r="T222" s="357">
        <v>0.08</v>
      </c>
      <c r="U222" s="357">
        <v>15</v>
      </c>
      <c r="V222" s="357">
        <v>2.2999999999999998</v>
      </c>
      <c r="W222" s="358">
        <v>1.3</v>
      </c>
    </row>
    <row r="223" spans="2:23" x14ac:dyDescent="0.4">
      <c r="B223" s="355" t="s">
        <v>944</v>
      </c>
      <c r="C223" s="356"/>
      <c r="D223" s="357"/>
      <c r="E223" s="357">
        <v>836</v>
      </c>
      <c r="F223" s="357">
        <v>20.100000000000001</v>
      </c>
      <c r="G223" s="357">
        <v>13.4</v>
      </c>
      <c r="H223" s="357">
        <v>154.4</v>
      </c>
      <c r="I223" s="357">
        <v>1203</v>
      </c>
      <c r="J223" s="357">
        <v>631</v>
      </c>
      <c r="K223" s="357">
        <v>89</v>
      </c>
      <c r="L223" s="357">
        <v>63</v>
      </c>
      <c r="M223" s="357">
        <v>223</v>
      </c>
      <c r="N223" s="357">
        <v>1.6</v>
      </c>
      <c r="O223" s="357">
        <v>220</v>
      </c>
      <c r="P223" s="357">
        <v>0.2</v>
      </c>
      <c r="Q223" s="357">
        <v>1.4</v>
      </c>
      <c r="R223" s="357">
        <v>26</v>
      </c>
      <c r="S223" s="357">
        <v>0.22</v>
      </c>
      <c r="T223" s="357">
        <v>0.17</v>
      </c>
      <c r="U223" s="357">
        <v>26</v>
      </c>
      <c r="V223" s="357">
        <v>5.9</v>
      </c>
      <c r="W223" s="358">
        <v>3.1</v>
      </c>
    </row>
    <row r="224" spans="2:23" x14ac:dyDescent="0.4">
      <c r="B224" s="359">
        <v>45309</v>
      </c>
      <c r="C224" s="356" t="s">
        <v>848</v>
      </c>
      <c r="D224" s="357" t="s">
        <v>915</v>
      </c>
      <c r="E224" s="357">
        <v>252</v>
      </c>
      <c r="F224" s="357">
        <v>3.8</v>
      </c>
      <c r="G224" s="357">
        <v>0.5</v>
      </c>
      <c r="H224" s="357">
        <v>55.7</v>
      </c>
      <c r="I224" s="357">
        <v>2</v>
      </c>
      <c r="J224" s="357">
        <v>44</v>
      </c>
      <c r="K224" s="357">
        <v>5</v>
      </c>
      <c r="L224" s="357">
        <v>11</v>
      </c>
      <c r="M224" s="357">
        <v>51</v>
      </c>
      <c r="N224" s="357">
        <v>0.2</v>
      </c>
      <c r="O224" s="357">
        <v>0</v>
      </c>
      <c r="P224" s="357">
        <v>0</v>
      </c>
      <c r="Q224" s="357">
        <v>0</v>
      </c>
      <c r="R224" s="357">
        <v>0</v>
      </c>
      <c r="S224" s="357">
        <v>0.03</v>
      </c>
      <c r="T224" s="357">
        <v>0.02</v>
      </c>
      <c r="U224" s="357">
        <v>0</v>
      </c>
      <c r="V224" s="357">
        <v>0.5</v>
      </c>
      <c r="W224" s="358">
        <v>0</v>
      </c>
    </row>
    <row r="225" spans="2:23" x14ac:dyDescent="0.4">
      <c r="B225" s="355" t="s">
        <v>941</v>
      </c>
      <c r="C225" s="356" t="s">
        <v>941</v>
      </c>
      <c r="D225" s="357" t="s">
        <v>157</v>
      </c>
      <c r="E225" s="357">
        <v>111</v>
      </c>
      <c r="F225" s="357">
        <v>4.2</v>
      </c>
      <c r="G225" s="357">
        <v>6.3</v>
      </c>
      <c r="H225" s="357">
        <v>9.6999999999999993</v>
      </c>
      <c r="I225" s="357">
        <v>503</v>
      </c>
      <c r="J225" s="357">
        <v>97</v>
      </c>
      <c r="K225" s="357">
        <v>15</v>
      </c>
      <c r="L225" s="357">
        <v>8</v>
      </c>
      <c r="M225" s="357">
        <v>22</v>
      </c>
      <c r="N225" s="357">
        <v>0.5</v>
      </c>
      <c r="O225" s="357">
        <v>2</v>
      </c>
      <c r="P225" s="357">
        <v>0</v>
      </c>
      <c r="Q225" s="357">
        <v>0</v>
      </c>
      <c r="R225" s="357">
        <v>1</v>
      </c>
      <c r="S225" s="357">
        <v>0.01</v>
      </c>
      <c r="T225" s="357">
        <v>0</v>
      </c>
      <c r="U225" s="357">
        <v>3</v>
      </c>
      <c r="V225" s="357">
        <v>1.1000000000000001</v>
      </c>
      <c r="W225" s="358">
        <v>1.2</v>
      </c>
    </row>
    <row r="226" spans="2:23" x14ac:dyDescent="0.4">
      <c r="B226" s="355" t="s">
        <v>941</v>
      </c>
      <c r="C226" s="356" t="s">
        <v>941</v>
      </c>
      <c r="D226" s="357" t="s">
        <v>955</v>
      </c>
      <c r="E226" s="357">
        <v>15</v>
      </c>
      <c r="F226" s="357">
        <v>0.4</v>
      </c>
      <c r="G226" s="357">
        <v>1</v>
      </c>
      <c r="H226" s="357">
        <v>1.4</v>
      </c>
      <c r="I226" s="357">
        <v>43</v>
      </c>
      <c r="J226" s="357">
        <v>27</v>
      </c>
      <c r="K226" s="357">
        <v>3</v>
      </c>
      <c r="L226" s="357">
        <v>2</v>
      </c>
      <c r="M226" s="357">
        <v>5</v>
      </c>
      <c r="N226" s="357">
        <v>0</v>
      </c>
      <c r="O226" s="357">
        <v>12</v>
      </c>
      <c r="P226" s="357">
        <v>0</v>
      </c>
      <c r="Q226" s="357">
        <v>0</v>
      </c>
      <c r="R226" s="357">
        <v>5</v>
      </c>
      <c r="S226" s="357">
        <v>0</v>
      </c>
      <c r="T226" s="357">
        <v>0</v>
      </c>
      <c r="U226" s="357">
        <v>4</v>
      </c>
      <c r="V226" s="357">
        <v>0.2</v>
      </c>
      <c r="W226" s="358">
        <v>0.1</v>
      </c>
    </row>
    <row r="227" spans="2:23" x14ac:dyDescent="0.4">
      <c r="B227" s="355" t="s">
        <v>941</v>
      </c>
      <c r="C227" s="356" t="s">
        <v>941</v>
      </c>
      <c r="D227" s="357" t="s">
        <v>159</v>
      </c>
      <c r="E227" s="357">
        <v>5</v>
      </c>
      <c r="F227" s="357">
        <v>0.1</v>
      </c>
      <c r="G227" s="357">
        <v>0</v>
      </c>
      <c r="H227" s="357">
        <v>1.1000000000000001</v>
      </c>
      <c r="I227" s="357">
        <v>158</v>
      </c>
      <c r="J227" s="357">
        <v>11</v>
      </c>
      <c r="K227" s="357">
        <v>2</v>
      </c>
      <c r="L227" s="357">
        <v>2</v>
      </c>
      <c r="M227" s="357">
        <v>4</v>
      </c>
      <c r="N227" s="357">
        <v>0</v>
      </c>
      <c r="O227" s="357">
        <v>0</v>
      </c>
      <c r="P227" s="357">
        <v>0</v>
      </c>
      <c r="Q227" s="357">
        <v>0</v>
      </c>
      <c r="R227" s="357">
        <v>0</v>
      </c>
      <c r="S227" s="357">
        <v>0.02</v>
      </c>
      <c r="T227" s="357">
        <v>0</v>
      </c>
      <c r="U227" s="357">
        <v>4</v>
      </c>
      <c r="V227" s="357">
        <v>0</v>
      </c>
      <c r="W227" s="358">
        <v>0.4</v>
      </c>
    </row>
    <row r="228" spans="2:23" x14ac:dyDescent="0.4">
      <c r="B228" s="355" t="s">
        <v>941</v>
      </c>
      <c r="C228" s="356" t="s">
        <v>942</v>
      </c>
      <c r="D228" s="357"/>
      <c r="E228" s="357">
        <v>383</v>
      </c>
      <c r="F228" s="357">
        <v>8.5</v>
      </c>
      <c r="G228" s="357">
        <v>7.8</v>
      </c>
      <c r="H228" s="357">
        <v>67.900000000000006</v>
      </c>
      <c r="I228" s="357">
        <v>706</v>
      </c>
      <c r="J228" s="357">
        <v>179</v>
      </c>
      <c r="K228" s="357">
        <v>25</v>
      </c>
      <c r="L228" s="357">
        <v>23</v>
      </c>
      <c r="M228" s="357">
        <v>82</v>
      </c>
      <c r="N228" s="357">
        <v>0.7</v>
      </c>
      <c r="O228" s="357">
        <v>14</v>
      </c>
      <c r="P228" s="357">
        <v>0</v>
      </c>
      <c r="Q228" s="357">
        <v>0</v>
      </c>
      <c r="R228" s="357">
        <v>6</v>
      </c>
      <c r="S228" s="357">
        <v>0.06</v>
      </c>
      <c r="T228" s="357">
        <v>0.02</v>
      </c>
      <c r="U228" s="357">
        <v>11</v>
      </c>
      <c r="V228" s="357">
        <v>1.8</v>
      </c>
      <c r="W228" s="358">
        <v>1.7</v>
      </c>
    </row>
    <row r="229" spans="2:23" x14ac:dyDescent="0.4">
      <c r="B229" s="355" t="s">
        <v>941</v>
      </c>
      <c r="C229" s="356" t="s">
        <v>858</v>
      </c>
      <c r="D229" s="357" t="s">
        <v>915</v>
      </c>
      <c r="E229" s="357">
        <v>252</v>
      </c>
      <c r="F229" s="357">
        <v>3.8</v>
      </c>
      <c r="G229" s="357">
        <v>0.5</v>
      </c>
      <c r="H229" s="357">
        <v>55.7</v>
      </c>
      <c r="I229" s="357">
        <v>2</v>
      </c>
      <c r="J229" s="357">
        <v>44</v>
      </c>
      <c r="K229" s="357">
        <v>5</v>
      </c>
      <c r="L229" s="357">
        <v>11</v>
      </c>
      <c r="M229" s="357">
        <v>51</v>
      </c>
      <c r="N229" s="357">
        <v>0.2</v>
      </c>
      <c r="O229" s="357">
        <v>0</v>
      </c>
      <c r="P229" s="357">
        <v>0</v>
      </c>
      <c r="Q229" s="357">
        <v>0</v>
      </c>
      <c r="R229" s="357">
        <v>0</v>
      </c>
      <c r="S229" s="357">
        <v>0.03</v>
      </c>
      <c r="T229" s="357">
        <v>0.02</v>
      </c>
      <c r="U229" s="357">
        <v>0</v>
      </c>
      <c r="V229" s="357">
        <v>0.5</v>
      </c>
      <c r="W229" s="358">
        <v>0</v>
      </c>
    </row>
    <row r="230" spans="2:23" x14ac:dyDescent="0.4">
      <c r="B230" s="355" t="s">
        <v>941</v>
      </c>
      <c r="C230" s="356" t="s">
        <v>941</v>
      </c>
      <c r="D230" s="357" t="s">
        <v>160</v>
      </c>
      <c r="E230" s="357">
        <v>142</v>
      </c>
      <c r="F230" s="357">
        <v>6.1</v>
      </c>
      <c r="G230" s="357">
        <v>7.6</v>
      </c>
      <c r="H230" s="357">
        <v>12</v>
      </c>
      <c r="I230" s="357">
        <v>236</v>
      </c>
      <c r="J230" s="357">
        <v>0</v>
      </c>
      <c r="K230" s="357">
        <v>0</v>
      </c>
      <c r="L230" s="357">
        <v>0</v>
      </c>
      <c r="M230" s="357">
        <v>0</v>
      </c>
      <c r="N230" s="357">
        <v>0</v>
      </c>
      <c r="O230" s="357">
        <v>0</v>
      </c>
      <c r="P230" s="357">
        <v>0</v>
      </c>
      <c r="Q230" s="357">
        <v>0</v>
      </c>
      <c r="R230" s="357">
        <v>0</v>
      </c>
      <c r="S230" s="357">
        <v>0</v>
      </c>
      <c r="T230" s="357">
        <v>0</v>
      </c>
      <c r="U230" s="357">
        <v>0</v>
      </c>
      <c r="V230" s="357">
        <v>0</v>
      </c>
      <c r="W230" s="358">
        <v>0.6</v>
      </c>
    </row>
    <row r="231" spans="2:23" x14ac:dyDescent="0.4">
      <c r="B231" s="355" t="s">
        <v>941</v>
      </c>
      <c r="C231" s="356" t="s">
        <v>941</v>
      </c>
      <c r="D231" s="357" t="s">
        <v>162</v>
      </c>
      <c r="E231" s="357">
        <v>14</v>
      </c>
      <c r="F231" s="357">
        <v>0.2</v>
      </c>
      <c r="G231" s="357">
        <v>0.7</v>
      </c>
      <c r="H231" s="357">
        <v>1.9</v>
      </c>
      <c r="I231" s="357">
        <v>68</v>
      </c>
      <c r="J231" s="357">
        <v>34</v>
      </c>
      <c r="K231" s="357">
        <v>3</v>
      </c>
      <c r="L231" s="357">
        <v>3</v>
      </c>
      <c r="M231" s="357">
        <v>4</v>
      </c>
      <c r="N231" s="357">
        <v>0</v>
      </c>
      <c r="O231" s="357">
        <v>3</v>
      </c>
      <c r="P231" s="357">
        <v>0</v>
      </c>
      <c r="Q231" s="357">
        <v>1.1000000000000001</v>
      </c>
      <c r="R231" s="357">
        <v>3</v>
      </c>
      <c r="S231" s="357">
        <v>0.01</v>
      </c>
      <c r="T231" s="357">
        <v>0.01</v>
      </c>
      <c r="U231" s="357">
        <v>4</v>
      </c>
      <c r="V231" s="357">
        <v>0.3</v>
      </c>
      <c r="W231" s="358">
        <v>0.2</v>
      </c>
    </row>
    <row r="232" spans="2:23" x14ac:dyDescent="0.4">
      <c r="B232" s="355" t="s">
        <v>941</v>
      </c>
      <c r="C232" s="356" t="s">
        <v>941</v>
      </c>
      <c r="D232" s="357" t="s">
        <v>163</v>
      </c>
      <c r="E232" s="357">
        <v>37</v>
      </c>
      <c r="F232" s="357">
        <v>1.7</v>
      </c>
      <c r="G232" s="357">
        <v>0.2</v>
      </c>
      <c r="H232" s="357">
        <v>7</v>
      </c>
      <c r="I232" s="357">
        <v>186</v>
      </c>
      <c r="J232" s="357">
        <v>74</v>
      </c>
      <c r="K232" s="357">
        <v>15</v>
      </c>
      <c r="L232" s="357">
        <v>3</v>
      </c>
      <c r="M232" s="357">
        <v>11</v>
      </c>
      <c r="N232" s="357">
        <v>0.1</v>
      </c>
      <c r="O232" s="357">
        <v>68</v>
      </c>
      <c r="P232" s="357">
        <v>0</v>
      </c>
      <c r="Q232" s="357">
        <v>0</v>
      </c>
      <c r="R232" s="357">
        <v>0</v>
      </c>
      <c r="S232" s="357">
        <v>0.01</v>
      </c>
      <c r="T232" s="357">
        <v>0</v>
      </c>
      <c r="U232" s="357">
        <v>4</v>
      </c>
      <c r="V232" s="357">
        <v>0.4</v>
      </c>
      <c r="W232" s="358">
        <v>0.5</v>
      </c>
    </row>
    <row r="233" spans="2:23" x14ac:dyDescent="0.4">
      <c r="B233" s="355" t="s">
        <v>941</v>
      </c>
      <c r="C233" s="356" t="s">
        <v>941</v>
      </c>
      <c r="D233" s="357" t="s">
        <v>164</v>
      </c>
      <c r="E233" s="357">
        <v>14</v>
      </c>
      <c r="F233" s="357">
        <v>1.2</v>
      </c>
      <c r="G233" s="357">
        <v>0.6</v>
      </c>
      <c r="H233" s="357">
        <v>1.5</v>
      </c>
      <c r="I233" s="357">
        <v>68</v>
      </c>
      <c r="J233" s="357">
        <v>30</v>
      </c>
      <c r="K233" s="357">
        <v>2</v>
      </c>
      <c r="L233" s="357">
        <v>7</v>
      </c>
      <c r="M233" s="357">
        <v>10</v>
      </c>
      <c r="N233" s="357">
        <v>0.1</v>
      </c>
      <c r="O233" s="357">
        <v>1</v>
      </c>
      <c r="P233" s="357">
        <v>0</v>
      </c>
      <c r="Q233" s="357">
        <v>0</v>
      </c>
      <c r="R233" s="357">
        <v>1</v>
      </c>
      <c r="S233" s="357">
        <v>0.01</v>
      </c>
      <c r="T233" s="357">
        <v>0</v>
      </c>
      <c r="U233" s="357">
        <v>0</v>
      </c>
      <c r="V233" s="357">
        <v>0.1</v>
      </c>
      <c r="W233" s="358">
        <v>0.1</v>
      </c>
    </row>
    <row r="234" spans="2:23" x14ac:dyDescent="0.4">
      <c r="B234" s="355" t="s">
        <v>941</v>
      </c>
      <c r="C234" s="356" t="s">
        <v>942</v>
      </c>
      <c r="D234" s="357"/>
      <c r="E234" s="357">
        <v>459</v>
      </c>
      <c r="F234" s="357">
        <v>13</v>
      </c>
      <c r="G234" s="357">
        <v>9.6</v>
      </c>
      <c r="H234" s="357">
        <v>78.099999999999994</v>
      </c>
      <c r="I234" s="357">
        <v>560</v>
      </c>
      <c r="J234" s="357">
        <v>182</v>
      </c>
      <c r="K234" s="357">
        <v>25</v>
      </c>
      <c r="L234" s="357">
        <v>24</v>
      </c>
      <c r="M234" s="357">
        <v>76</v>
      </c>
      <c r="N234" s="357">
        <v>0.4</v>
      </c>
      <c r="O234" s="357">
        <v>72</v>
      </c>
      <c r="P234" s="357">
        <v>0</v>
      </c>
      <c r="Q234" s="357">
        <v>1.1000000000000001</v>
      </c>
      <c r="R234" s="357">
        <v>4</v>
      </c>
      <c r="S234" s="357">
        <v>0.06</v>
      </c>
      <c r="T234" s="357">
        <v>0.03</v>
      </c>
      <c r="U234" s="357">
        <v>8</v>
      </c>
      <c r="V234" s="357">
        <v>1.3</v>
      </c>
      <c r="W234" s="358">
        <v>1.4</v>
      </c>
    </row>
    <row r="235" spans="2:23" x14ac:dyDescent="0.4">
      <c r="B235" s="355" t="s">
        <v>944</v>
      </c>
      <c r="C235" s="356"/>
      <c r="D235" s="357"/>
      <c r="E235" s="357">
        <v>842</v>
      </c>
      <c r="F235" s="357">
        <v>21.5</v>
      </c>
      <c r="G235" s="357">
        <v>17.399999999999999</v>
      </c>
      <c r="H235" s="357">
        <v>146</v>
      </c>
      <c r="I235" s="357">
        <v>1266</v>
      </c>
      <c r="J235" s="357">
        <v>361</v>
      </c>
      <c r="K235" s="357">
        <v>50</v>
      </c>
      <c r="L235" s="357">
        <v>47</v>
      </c>
      <c r="M235" s="357">
        <v>158</v>
      </c>
      <c r="N235" s="357">
        <v>1.1000000000000001</v>
      </c>
      <c r="O235" s="357">
        <v>86</v>
      </c>
      <c r="P235" s="357">
        <v>0</v>
      </c>
      <c r="Q235" s="357">
        <v>1.1000000000000001</v>
      </c>
      <c r="R235" s="357">
        <v>10</v>
      </c>
      <c r="S235" s="357">
        <v>0.12</v>
      </c>
      <c r="T235" s="357">
        <v>0.05</v>
      </c>
      <c r="U235" s="357">
        <v>19</v>
      </c>
      <c r="V235" s="357">
        <v>3.1</v>
      </c>
      <c r="W235" s="358">
        <v>3.1</v>
      </c>
    </row>
    <row r="236" spans="2:23" x14ac:dyDescent="0.4">
      <c r="B236" s="359">
        <v>45310</v>
      </c>
      <c r="C236" s="356" t="s">
        <v>848</v>
      </c>
      <c r="D236" s="357" t="s">
        <v>915</v>
      </c>
      <c r="E236" s="357">
        <v>252</v>
      </c>
      <c r="F236" s="357">
        <v>3.8</v>
      </c>
      <c r="G236" s="357">
        <v>0.5</v>
      </c>
      <c r="H236" s="357">
        <v>55.7</v>
      </c>
      <c r="I236" s="357">
        <v>2</v>
      </c>
      <c r="J236" s="357">
        <v>44</v>
      </c>
      <c r="K236" s="357">
        <v>5</v>
      </c>
      <c r="L236" s="357">
        <v>11</v>
      </c>
      <c r="M236" s="357">
        <v>51</v>
      </c>
      <c r="N236" s="357">
        <v>0.2</v>
      </c>
      <c r="O236" s="357">
        <v>0</v>
      </c>
      <c r="P236" s="357">
        <v>0</v>
      </c>
      <c r="Q236" s="357">
        <v>0</v>
      </c>
      <c r="R236" s="357">
        <v>0</v>
      </c>
      <c r="S236" s="357">
        <v>0.03</v>
      </c>
      <c r="T236" s="357">
        <v>0.02</v>
      </c>
      <c r="U236" s="357">
        <v>0</v>
      </c>
      <c r="V236" s="357">
        <v>0.5</v>
      </c>
      <c r="W236" s="358">
        <v>0</v>
      </c>
    </row>
    <row r="237" spans="2:23" x14ac:dyDescent="0.4">
      <c r="B237" s="355" t="s">
        <v>941</v>
      </c>
      <c r="C237" s="356" t="s">
        <v>941</v>
      </c>
      <c r="D237" s="357" t="s">
        <v>165</v>
      </c>
      <c r="E237" s="357">
        <v>51</v>
      </c>
      <c r="F237" s="357">
        <v>3.2</v>
      </c>
      <c r="G237" s="357">
        <v>2.7</v>
      </c>
      <c r="H237" s="357">
        <v>3.5</v>
      </c>
      <c r="I237" s="357">
        <v>203</v>
      </c>
      <c r="J237" s="357">
        <v>126</v>
      </c>
      <c r="K237" s="357">
        <v>17</v>
      </c>
      <c r="L237" s="357">
        <v>8</v>
      </c>
      <c r="M237" s="357">
        <v>40</v>
      </c>
      <c r="N237" s="357">
        <v>0.4</v>
      </c>
      <c r="O237" s="357">
        <v>141</v>
      </c>
      <c r="P237" s="357">
        <v>0.5</v>
      </c>
      <c r="Q237" s="357">
        <v>0.2</v>
      </c>
      <c r="R237" s="357">
        <v>6</v>
      </c>
      <c r="S237" s="357">
        <v>0.11</v>
      </c>
      <c r="T237" s="357">
        <v>0.04</v>
      </c>
      <c r="U237" s="357">
        <v>3</v>
      </c>
      <c r="V237" s="357">
        <v>0.8</v>
      </c>
      <c r="W237" s="358">
        <v>0.5</v>
      </c>
    </row>
    <row r="238" spans="2:23" x14ac:dyDescent="0.4">
      <c r="B238" s="355" t="s">
        <v>941</v>
      </c>
      <c r="C238" s="356" t="s">
        <v>941</v>
      </c>
      <c r="D238" s="357" t="s">
        <v>166</v>
      </c>
      <c r="E238" s="357">
        <v>21</v>
      </c>
      <c r="F238" s="357">
        <v>0.7</v>
      </c>
      <c r="G238" s="357">
        <v>0.7</v>
      </c>
      <c r="H238" s="357">
        <v>3.1</v>
      </c>
      <c r="I238" s="357">
        <v>63</v>
      </c>
      <c r="J238" s="357">
        <v>62</v>
      </c>
      <c r="K238" s="357">
        <v>14</v>
      </c>
      <c r="L238" s="357">
        <v>6</v>
      </c>
      <c r="M238" s="357">
        <v>14</v>
      </c>
      <c r="N238" s="357">
        <v>0.2</v>
      </c>
      <c r="O238" s="357">
        <v>0</v>
      </c>
      <c r="P238" s="357">
        <v>0</v>
      </c>
      <c r="Q238" s="357">
        <v>0.1</v>
      </c>
      <c r="R238" s="357">
        <v>0</v>
      </c>
      <c r="S238" s="357">
        <v>0.01</v>
      </c>
      <c r="T238" s="357">
        <v>0</v>
      </c>
      <c r="U238" s="357">
        <v>1</v>
      </c>
      <c r="V238" s="357">
        <v>0.4</v>
      </c>
      <c r="W238" s="358">
        <v>0.2</v>
      </c>
    </row>
    <row r="239" spans="2:23" x14ac:dyDescent="0.4">
      <c r="B239" s="355" t="s">
        <v>941</v>
      </c>
      <c r="C239" s="356" t="s">
        <v>941</v>
      </c>
      <c r="D239" s="357" t="s">
        <v>167</v>
      </c>
      <c r="E239" s="357">
        <v>19</v>
      </c>
      <c r="F239" s="357">
        <v>0.6</v>
      </c>
      <c r="G239" s="357">
        <v>0</v>
      </c>
      <c r="H239" s="357">
        <v>4.0999999999999996</v>
      </c>
      <c r="I239" s="357">
        <v>213</v>
      </c>
      <c r="J239" s="357">
        <v>101</v>
      </c>
      <c r="K239" s="357">
        <v>20</v>
      </c>
      <c r="L239" s="357">
        <v>4</v>
      </c>
      <c r="M239" s="357">
        <v>17</v>
      </c>
      <c r="N239" s="357">
        <v>0</v>
      </c>
      <c r="O239" s="357">
        <v>120</v>
      </c>
      <c r="P239" s="357">
        <v>0</v>
      </c>
      <c r="Q239" s="357">
        <v>0</v>
      </c>
      <c r="R239" s="357">
        <v>1</v>
      </c>
      <c r="S239" s="357">
        <v>0</v>
      </c>
      <c r="T239" s="357">
        <v>0</v>
      </c>
      <c r="U239" s="357">
        <v>3</v>
      </c>
      <c r="V239" s="357">
        <v>0.6</v>
      </c>
      <c r="W239" s="358">
        <v>0.5</v>
      </c>
    </row>
    <row r="240" spans="2:23" x14ac:dyDescent="0.4">
      <c r="B240" s="355" t="s">
        <v>941</v>
      </c>
      <c r="C240" s="356" t="s">
        <v>941</v>
      </c>
      <c r="D240" s="357" t="s">
        <v>168</v>
      </c>
      <c r="E240" s="357">
        <v>16</v>
      </c>
      <c r="F240" s="357">
        <v>1.1000000000000001</v>
      </c>
      <c r="G240" s="357">
        <v>0.3</v>
      </c>
      <c r="H240" s="357">
        <v>2.8</v>
      </c>
      <c r="I240" s="357">
        <v>325</v>
      </c>
      <c r="J240" s="357">
        <v>6</v>
      </c>
      <c r="K240" s="357">
        <v>12</v>
      </c>
      <c r="L240" s="357">
        <v>6</v>
      </c>
      <c r="M240" s="357">
        <v>4</v>
      </c>
      <c r="N240" s="357">
        <v>0.1</v>
      </c>
      <c r="O240" s="357">
        <v>2</v>
      </c>
      <c r="P240" s="357">
        <v>0</v>
      </c>
      <c r="Q240" s="357">
        <v>0</v>
      </c>
      <c r="R240" s="357">
        <v>23</v>
      </c>
      <c r="S240" s="357">
        <v>0</v>
      </c>
      <c r="T240" s="357">
        <v>0</v>
      </c>
      <c r="U240" s="357">
        <v>0</v>
      </c>
      <c r="V240" s="357">
        <v>0.5</v>
      </c>
      <c r="W240" s="358">
        <v>0.7</v>
      </c>
    </row>
    <row r="241" spans="2:23" x14ac:dyDescent="0.4">
      <c r="B241" s="355" t="s">
        <v>941</v>
      </c>
      <c r="C241" s="356" t="s">
        <v>942</v>
      </c>
      <c r="D241" s="357"/>
      <c r="E241" s="357">
        <v>359</v>
      </c>
      <c r="F241" s="357">
        <v>9.4</v>
      </c>
      <c r="G241" s="357">
        <v>4.2</v>
      </c>
      <c r="H241" s="357">
        <v>69.2</v>
      </c>
      <c r="I241" s="357">
        <v>806</v>
      </c>
      <c r="J241" s="357">
        <v>339</v>
      </c>
      <c r="K241" s="357">
        <v>68</v>
      </c>
      <c r="L241" s="357">
        <v>35</v>
      </c>
      <c r="M241" s="357">
        <v>126</v>
      </c>
      <c r="N241" s="357">
        <v>0.9</v>
      </c>
      <c r="O241" s="357">
        <v>263</v>
      </c>
      <c r="P241" s="357">
        <v>0.5</v>
      </c>
      <c r="Q241" s="357">
        <v>0.3</v>
      </c>
      <c r="R241" s="357">
        <v>30</v>
      </c>
      <c r="S241" s="357">
        <v>0.15</v>
      </c>
      <c r="T241" s="357">
        <v>0.06</v>
      </c>
      <c r="U241" s="357">
        <v>7</v>
      </c>
      <c r="V241" s="357">
        <v>2.8</v>
      </c>
      <c r="W241" s="358">
        <v>1.9</v>
      </c>
    </row>
    <row r="242" spans="2:23" x14ac:dyDescent="0.4">
      <c r="B242" s="355" t="s">
        <v>941</v>
      </c>
      <c r="C242" s="356" t="s">
        <v>858</v>
      </c>
      <c r="D242" s="357" t="s">
        <v>915</v>
      </c>
      <c r="E242" s="357">
        <v>252</v>
      </c>
      <c r="F242" s="357">
        <v>3.8</v>
      </c>
      <c r="G242" s="357">
        <v>0.5</v>
      </c>
      <c r="H242" s="357">
        <v>55.7</v>
      </c>
      <c r="I242" s="357">
        <v>2</v>
      </c>
      <c r="J242" s="357">
        <v>44</v>
      </c>
      <c r="K242" s="357">
        <v>5</v>
      </c>
      <c r="L242" s="357">
        <v>11</v>
      </c>
      <c r="M242" s="357">
        <v>51</v>
      </c>
      <c r="N242" s="357">
        <v>0.2</v>
      </c>
      <c r="O242" s="357">
        <v>0</v>
      </c>
      <c r="P242" s="357">
        <v>0</v>
      </c>
      <c r="Q242" s="357">
        <v>0</v>
      </c>
      <c r="R242" s="357">
        <v>0</v>
      </c>
      <c r="S242" s="357">
        <v>0.03</v>
      </c>
      <c r="T242" s="357">
        <v>0.02</v>
      </c>
      <c r="U242" s="357">
        <v>0</v>
      </c>
      <c r="V242" s="357">
        <v>0.5</v>
      </c>
      <c r="W242" s="358">
        <v>0</v>
      </c>
    </row>
    <row r="243" spans="2:23" x14ac:dyDescent="0.4">
      <c r="B243" s="355" t="s">
        <v>941</v>
      </c>
      <c r="C243" s="356" t="s">
        <v>941</v>
      </c>
      <c r="D243" s="357" t="s">
        <v>169</v>
      </c>
      <c r="E243" s="357">
        <v>63</v>
      </c>
      <c r="F243" s="357">
        <v>3.4</v>
      </c>
      <c r="G243" s="357">
        <v>3.2</v>
      </c>
      <c r="H243" s="357">
        <v>5.4</v>
      </c>
      <c r="I243" s="357">
        <v>190</v>
      </c>
      <c r="J243" s="357">
        <v>116</v>
      </c>
      <c r="K243" s="357">
        <v>9</v>
      </c>
      <c r="L243" s="357">
        <v>6</v>
      </c>
      <c r="M243" s="357">
        <v>20</v>
      </c>
      <c r="N243" s="357">
        <v>0.2</v>
      </c>
      <c r="O243" s="357">
        <v>40</v>
      </c>
      <c r="P243" s="357">
        <v>0</v>
      </c>
      <c r="Q243" s="357">
        <v>0.4</v>
      </c>
      <c r="R243" s="357">
        <v>5</v>
      </c>
      <c r="S243" s="357">
        <v>0.02</v>
      </c>
      <c r="T243" s="357">
        <v>0.02</v>
      </c>
      <c r="U243" s="357">
        <v>4</v>
      </c>
      <c r="V243" s="357">
        <v>1</v>
      </c>
      <c r="W243" s="358">
        <v>0.5</v>
      </c>
    </row>
    <row r="244" spans="2:23" x14ac:dyDescent="0.4">
      <c r="B244" s="355" t="s">
        <v>941</v>
      </c>
      <c r="C244" s="356" t="s">
        <v>941</v>
      </c>
      <c r="D244" s="357" t="s">
        <v>170</v>
      </c>
      <c r="E244" s="357">
        <v>4</v>
      </c>
      <c r="F244" s="357">
        <v>0.2</v>
      </c>
      <c r="G244" s="357">
        <v>0</v>
      </c>
      <c r="H244" s="357">
        <v>0.9</v>
      </c>
      <c r="I244" s="357">
        <v>30</v>
      </c>
      <c r="J244" s="357">
        <v>29</v>
      </c>
      <c r="K244" s="357">
        <v>6</v>
      </c>
      <c r="L244" s="357">
        <v>2</v>
      </c>
      <c r="M244" s="357">
        <v>4</v>
      </c>
      <c r="N244" s="357">
        <v>0</v>
      </c>
      <c r="O244" s="357">
        <v>1</v>
      </c>
      <c r="P244" s="357">
        <v>0</v>
      </c>
      <c r="Q244" s="357">
        <v>0</v>
      </c>
      <c r="R244" s="357">
        <v>11</v>
      </c>
      <c r="S244" s="357">
        <v>0.1</v>
      </c>
      <c r="T244" s="357">
        <v>0</v>
      </c>
      <c r="U244" s="357">
        <v>15</v>
      </c>
      <c r="V244" s="357">
        <v>0.3</v>
      </c>
      <c r="W244" s="358">
        <v>0.1</v>
      </c>
    </row>
    <row r="245" spans="2:23" x14ac:dyDescent="0.4">
      <c r="B245" s="355" t="s">
        <v>941</v>
      </c>
      <c r="C245" s="356" t="s">
        <v>941</v>
      </c>
      <c r="D245" s="357" t="s">
        <v>171</v>
      </c>
      <c r="E245" s="357">
        <v>39</v>
      </c>
      <c r="F245" s="357">
        <v>2.9</v>
      </c>
      <c r="G245" s="357">
        <v>0.4</v>
      </c>
      <c r="H245" s="357">
        <v>6.1</v>
      </c>
      <c r="I245" s="357">
        <v>350</v>
      </c>
      <c r="J245" s="357">
        <v>37</v>
      </c>
      <c r="K245" s="357">
        <v>5</v>
      </c>
      <c r="L245" s="357">
        <v>2</v>
      </c>
      <c r="M245" s="357">
        <v>4</v>
      </c>
      <c r="N245" s="357">
        <v>0</v>
      </c>
      <c r="O245" s="357">
        <v>144</v>
      </c>
      <c r="P245" s="357">
        <v>0</v>
      </c>
      <c r="Q245" s="357">
        <v>0</v>
      </c>
      <c r="R245" s="357">
        <v>2</v>
      </c>
      <c r="S245" s="357">
        <v>0</v>
      </c>
      <c r="T245" s="357">
        <v>0</v>
      </c>
      <c r="U245" s="357">
        <v>0</v>
      </c>
      <c r="V245" s="357">
        <v>0.4</v>
      </c>
      <c r="W245" s="358">
        <v>0.9</v>
      </c>
    </row>
    <row r="246" spans="2:23" x14ac:dyDescent="0.4">
      <c r="B246" s="355" t="s">
        <v>941</v>
      </c>
      <c r="C246" s="356" t="s">
        <v>941</v>
      </c>
      <c r="D246" s="357" t="s">
        <v>172</v>
      </c>
      <c r="E246" s="357">
        <v>5</v>
      </c>
      <c r="F246" s="357">
        <v>0.1</v>
      </c>
      <c r="G246" s="357">
        <v>0.1</v>
      </c>
      <c r="H246" s="357">
        <v>1.2</v>
      </c>
      <c r="I246" s="357">
        <v>41</v>
      </c>
      <c r="J246" s="357">
        <v>2</v>
      </c>
      <c r="K246" s="357">
        <v>3</v>
      </c>
      <c r="L246" s="357">
        <v>0</v>
      </c>
      <c r="M246" s="357">
        <v>1</v>
      </c>
      <c r="N246" s="357">
        <v>0</v>
      </c>
      <c r="O246" s="357">
        <v>2</v>
      </c>
      <c r="P246" s="357">
        <v>0</v>
      </c>
      <c r="Q246" s="357">
        <v>0</v>
      </c>
      <c r="R246" s="357">
        <v>1</v>
      </c>
      <c r="S246" s="357">
        <v>0</v>
      </c>
      <c r="T246" s="357">
        <v>0</v>
      </c>
      <c r="U246" s="357">
        <v>0</v>
      </c>
      <c r="V246" s="357">
        <v>0</v>
      </c>
      <c r="W246" s="358">
        <v>0.1</v>
      </c>
    </row>
    <row r="247" spans="2:23" x14ac:dyDescent="0.4">
      <c r="B247" s="355" t="s">
        <v>941</v>
      </c>
      <c r="C247" s="356" t="s">
        <v>942</v>
      </c>
      <c r="D247" s="357"/>
      <c r="E247" s="357">
        <v>363</v>
      </c>
      <c r="F247" s="357">
        <v>10.4</v>
      </c>
      <c r="G247" s="357">
        <v>4.2</v>
      </c>
      <c r="H247" s="357">
        <v>69.3</v>
      </c>
      <c r="I247" s="357">
        <v>613</v>
      </c>
      <c r="J247" s="357">
        <v>228</v>
      </c>
      <c r="K247" s="357">
        <v>28</v>
      </c>
      <c r="L247" s="357">
        <v>21</v>
      </c>
      <c r="M247" s="357">
        <v>80</v>
      </c>
      <c r="N247" s="357">
        <v>0.4</v>
      </c>
      <c r="O247" s="357">
        <v>187</v>
      </c>
      <c r="P247" s="357">
        <v>0</v>
      </c>
      <c r="Q247" s="357">
        <v>0.4</v>
      </c>
      <c r="R247" s="357">
        <v>19</v>
      </c>
      <c r="S247" s="357">
        <v>0.15</v>
      </c>
      <c r="T247" s="357">
        <v>0.04</v>
      </c>
      <c r="U247" s="357">
        <v>19</v>
      </c>
      <c r="V247" s="357">
        <v>2.2000000000000002</v>
      </c>
      <c r="W247" s="358">
        <v>1.6</v>
      </c>
    </row>
    <row r="248" spans="2:23" x14ac:dyDescent="0.4">
      <c r="B248" s="355" t="s">
        <v>944</v>
      </c>
      <c r="C248" s="356"/>
      <c r="D248" s="357"/>
      <c r="E248" s="357">
        <v>722</v>
      </c>
      <c r="F248" s="357">
        <v>19.8</v>
      </c>
      <c r="G248" s="357">
        <v>8.4</v>
      </c>
      <c r="H248" s="357">
        <v>138.5</v>
      </c>
      <c r="I248" s="357">
        <v>1419</v>
      </c>
      <c r="J248" s="357">
        <v>567</v>
      </c>
      <c r="K248" s="357">
        <v>96</v>
      </c>
      <c r="L248" s="357">
        <v>56</v>
      </c>
      <c r="M248" s="357">
        <v>206</v>
      </c>
      <c r="N248" s="357">
        <v>1.3</v>
      </c>
      <c r="O248" s="357">
        <v>450</v>
      </c>
      <c r="P248" s="357">
        <v>0.5</v>
      </c>
      <c r="Q248" s="357">
        <v>0.7</v>
      </c>
      <c r="R248" s="357">
        <v>49</v>
      </c>
      <c r="S248" s="357">
        <v>0.3</v>
      </c>
      <c r="T248" s="357">
        <v>0.1</v>
      </c>
      <c r="U248" s="357">
        <v>26</v>
      </c>
      <c r="V248" s="357">
        <v>5</v>
      </c>
      <c r="W248" s="358">
        <v>3.5</v>
      </c>
    </row>
    <row r="249" spans="2:23" x14ac:dyDescent="0.4">
      <c r="B249" s="359">
        <v>45311</v>
      </c>
      <c r="C249" s="356" t="s">
        <v>848</v>
      </c>
      <c r="D249" s="357" t="s">
        <v>915</v>
      </c>
      <c r="E249" s="357">
        <v>252</v>
      </c>
      <c r="F249" s="357">
        <v>3.8</v>
      </c>
      <c r="G249" s="357">
        <v>0.5</v>
      </c>
      <c r="H249" s="357">
        <v>55.7</v>
      </c>
      <c r="I249" s="357">
        <v>2</v>
      </c>
      <c r="J249" s="357">
        <v>44</v>
      </c>
      <c r="K249" s="357">
        <v>5</v>
      </c>
      <c r="L249" s="357">
        <v>11</v>
      </c>
      <c r="M249" s="357">
        <v>51</v>
      </c>
      <c r="N249" s="357">
        <v>0.2</v>
      </c>
      <c r="O249" s="357">
        <v>0</v>
      </c>
      <c r="P249" s="357">
        <v>0</v>
      </c>
      <c r="Q249" s="357">
        <v>0</v>
      </c>
      <c r="R249" s="357">
        <v>0</v>
      </c>
      <c r="S249" s="357">
        <v>0.03</v>
      </c>
      <c r="T249" s="357">
        <v>0.02</v>
      </c>
      <c r="U249" s="357">
        <v>0</v>
      </c>
      <c r="V249" s="357">
        <v>0.5</v>
      </c>
      <c r="W249" s="358">
        <v>0</v>
      </c>
    </row>
    <row r="250" spans="2:23" x14ac:dyDescent="0.4">
      <c r="B250" s="355" t="s">
        <v>941</v>
      </c>
      <c r="C250" s="356" t="s">
        <v>941</v>
      </c>
      <c r="D250" s="357" t="s">
        <v>173</v>
      </c>
      <c r="E250" s="357">
        <v>150</v>
      </c>
      <c r="F250" s="357">
        <v>7.5</v>
      </c>
      <c r="G250" s="357">
        <v>11.7</v>
      </c>
      <c r="H250" s="357">
        <v>2.2999999999999998</v>
      </c>
      <c r="I250" s="357">
        <v>305</v>
      </c>
      <c r="J250" s="357">
        <v>142</v>
      </c>
      <c r="K250" s="357">
        <v>13</v>
      </c>
      <c r="L250" s="357">
        <v>16</v>
      </c>
      <c r="M250" s="357">
        <v>95</v>
      </c>
      <c r="N250" s="357">
        <v>0.5</v>
      </c>
      <c r="O250" s="357">
        <v>18</v>
      </c>
      <c r="P250" s="357">
        <v>4.2</v>
      </c>
      <c r="Q250" s="357">
        <v>0.3</v>
      </c>
      <c r="R250" s="357">
        <v>0</v>
      </c>
      <c r="S250" s="357">
        <v>0.06</v>
      </c>
      <c r="T250" s="357">
        <v>0.15</v>
      </c>
      <c r="U250" s="357">
        <v>0</v>
      </c>
      <c r="V250" s="357">
        <v>0.1</v>
      </c>
      <c r="W250" s="358">
        <v>0.7</v>
      </c>
    </row>
    <row r="251" spans="2:23" x14ac:dyDescent="0.4">
      <c r="B251" s="355" t="s">
        <v>941</v>
      </c>
      <c r="C251" s="356" t="s">
        <v>941</v>
      </c>
      <c r="D251" s="357" t="s">
        <v>175</v>
      </c>
      <c r="E251" s="357">
        <v>32</v>
      </c>
      <c r="F251" s="357">
        <v>2.2999999999999998</v>
      </c>
      <c r="G251" s="357">
        <v>1.1000000000000001</v>
      </c>
      <c r="H251" s="357">
        <v>3.2</v>
      </c>
      <c r="I251" s="357">
        <v>158</v>
      </c>
      <c r="J251" s="357">
        <v>26</v>
      </c>
      <c r="K251" s="357">
        <v>5</v>
      </c>
      <c r="L251" s="357">
        <v>2</v>
      </c>
      <c r="M251" s="357">
        <v>33</v>
      </c>
      <c r="N251" s="357">
        <v>0.2</v>
      </c>
      <c r="O251" s="357">
        <v>11</v>
      </c>
      <c r="P251" s="357">
        <v>0.2</v>
      </c>
      <c r="Q251" s="357">
        <v>0.1</v>
      </c>
      <c r="R251" s="357">
        <v>2</v>
      </c>
      <c r="S251" s="357">
        <v>0.01</v>
      </c>
      <c r="T251" s="357">
        <v>7.0000000000000007E-2</v>
      </c>
      <c r="U251" s="357">
        <v>0</v>
      </c>
      <c r="V251" s="357">
        <v>0</v>
      </c>
      <c r="W251" s="358">
        <v>0.4</v>
      </c>
    </row>
    <row r="252" spans="2:23" x14ac:dyDescent="0.4">
      <c r="B252" s="355" t="s">
        <v>941</v>
      </c>
      <c r="C252" s="356" t="s">
        <v>941</v>
      </c>
      <c r="D252" s="357" t="s">
        <v>176</v>
      </c>
      <c r="E252" s="357">
        <v>31</v>
      </c>
      <c r="F252" s="357">
        <v>1</v>
      </c>
      <c r="G252" s="357">
        <v>1.9</v>
      </c>
      <c r="H252" s="357">
        <v>2.9</v>
      </c>
      <c r="I252" s="357">
        <v>163</v>
      </c>
      <c r="J252" s="357">
        <v>68</v>
      </c>
      <c r="K252" s="357">
        <v>12</v>
      </c>
      <c r="L252" s="357">
        <v>5</v>
      </c>
      <c r="M252" s="357">
        <v>12</v>
      </c>
      <c r="N252" s="357">
        <v>0.1</v>
      </c>
      <c r="O252" s="357">
        <v>7</v>
      </c>
      <c r="P252" s="357">
        <v>0</v>
      </c>
      <c r="Q252" s="357">
        <v>0.3</v>
      </c>
      <c r="R252" s="357">
        <v>20</v>
      </c>
      <c r="S252" s="357">
        <v>0.01</v>
      </c>
      <c r="T252" s="357">
        <v>0.01</v>
      </c>
      <c r="U252" s="357">
        <v>11</v>
      </c>
      <c r="V252" s="357">
        <v>0.7</v>
      </c>
      <c r="W252" s="358">
        <v>0.4</v>
      </c>
    </row>
    <row r="253" spans="2:23" x14ac:dyDescent="0.4">
      <c r="B253" s="355" t="s">
        <v>941</v>
      </c>
      <c r="C253" s="356" t="s">
        <v>941</v>
      </c>
      <c r="D253" s="357" t="s">
        <v>177</v>
      </c>
      <c r="E253" s="357">
        <v>2</v>
      </c>
      <c r="F253" s="357">
        <v>0</v>
      </c>
      <c r="G253" s="357">
        <v>0</v>
      </c>
      <c r="H253" s="357">
        <v>0.5</v>
      </c>
      <c r="I253" s="357">
        <v>40</v>
      </c>
      <c r="J253" s="357">
        <v>26</v>
      </c>
      <c r="K253" s="357">
        <v>8</v>
      </c>
      <c r="L253" s="357">
        <v>1</v>
      </c>
      <c r="M253" s="357">
        <v>5</v>
      </c>
      <c r="N253" s="357">
        <v>0.1</v>
      </c>
      <c r="O253" s="357">
        <v>26</v>
      </c>
      <c r="P253" s="357">
        <v>0</v>
      </c>
      <c r="Q253" s="357">
        <v>0.1</v>
      </c>
      <c r="R253" s="357">
        <v>6</v>
      </c>
      <c r="S253" s="357">
        <v>0</v>
      </c>
      <c r="T253" s="357">
        <v>0.01</v>
      </c>
      <c r="U253" s="357">
        <v>2</v>
      </c>
      <c r="V253" s="357">
        <v>0.2</v>
      </c>
      <c r="W253" s="358">
        <v>0.1</v>
      </c>
    </row>
    <row r="254" spans="2:23" x14ac:dyDescent="0.4">
      <c r="B254" s="355" t="s">
        <v>941</v>
      </c>
      <c r="C254" s="356" t="s">
        <v>942</v>
      </c>
      <c r="D254" s="357"/>
      <c r="E254" s="357">
        <v>467</v>
      </c>
      <c r="F254" s="357">
        <v>14.6</v>
      </c>
      <c r="G254" s="357">
        <v>15.2</v>
      </c>
      <c r="H254" s="357">
        <v>64.599999999999994</v>
      </c>
      <c r="I254" s="357">
        <v>668</v>
      </c>
      <c r="J254" s="357">
        <v>306</v>
      </c>
      <c r="K254" s="357">
        <v>43</v>
      </c>
      <c r="L254" s="357">
        <v>35</v>
      </c>
      <c r="M254" s="357">
        <v>196</v>
      </c>
      <c r="N254" s="357">
        <v>1.1000000000000001</v>
      </c>
      <c r="O254" s="357">
        <v>62</v>
      </c>
      <c r="P254" s="357">
        <v>4.4000000000000004</v>
      </c>
      <c r="Q254" s="357">
        <v>0.8</v>
      </c>
      <c r="R254" s="357">
        <v>28</v>
      </c>
      <c r="S254" s="357">
        <v>0.11</v>
      </c>
      <c r="T254" s="357">
        <v>0.26</v>
      </c>
      <c r="U254" s="357">
        <v>13</v>
      </c>
      <c r="V254" s="357">
        <v>1.5</v>
      </c>
      <c r="W254" s="358">
        <v>1.6</v>
      </c>
    </row>
    <row r="255" spans="2:23" x14ac:dyDescent="0.4">
      <c r="B255" s="355" t="s">
        <v>941</v>
      </c>
      <c r="C255" s="356" t="s">
        <v>858</v>
      </c>
      <c r="D255" s="357" t="s">
        <v>915</v>
      </c>
      <c r="E255" s="357">
        <v>252</v>
      </c>
      <c r="F255" s="357">
        <v>3.8</v>
      </c>
      <c r="G255" s="357">
        <v>0.5</v>
      </c>
      <c r="H255" s="357">
        <v>55.7</v>
      </c>
      <c r="I255" s="357">
        <v>2</v>
      </c>
      <c r="J255" s="357">
        <v>44</v>
      </c>
      <c r="K255" s="357">
        <v>5</v>
      </c>
      <c r="L255" s="357">
        <v>11</v>
      </c>
      <c r="M255" s="357">
        <v>51</v>
      </c>
      <c r="N255" s="357">
        <v>0.2</v>
      </c>
      <c r="O255" s="357">
        <v>0</v>
      </c>
      <c r="P255" s="357">
        <v>0</v>
      </c>
      <c r="Q255" s="357">
        <v>0</v>
      </c>
      <c r="R255" s="357">
        <v>0</v>
      </c>
      <c r="S255" s="357">
        <v>0.03</v>
      </c>
      <c r="T255" s="357">
        <v>0.02</v>
      </c>
      <c r="U255" s="357">
        <v>0</v>
      </c>
      <c r="V255" s="357">
        <v>0.5</v>
      </c>
      <c r="W255" s="358">
        <v>0</v>
      </c>
    </row>
    <row r="256" spans="2:23" x14ac:dyDescent="0.4">
      <c r="B256" s="355" t="s">
        <v>941</v>
      </c>
      <c r="C256" s="356" t="s">
        <v>941</v>
      </c>
      <c r="D256" s="357" t="s">
        <v>178</v>
      </c>
      <c r="E256" s="357">
        <v>79</v>
      </c>
      <c r="F256" s="357">
        <v>2.7</v>
      </c>
      <c r="G256" s="357">
        <v>5.2</v>
      </c>
      <c r="H256" s="357">
        <v>4.8</v>
      </c>
      <c r="I256" s="357">
        <v>180</v>
      </c>
      <c r="J256" s="357">
        <v>107</v>
      </c>
      <c r="K256" s="357">
        <v>12</v>
      </c>
      <c r="L256" s="357">
        <v>6</v>
      </c>
      <c r="M256" s="357">
        <v>28</v>
      </c>
      <c r="N256" s="357">
        <v>0.3</v>
      </c>
      <c r="O256" s="357">
        <v>215</v>
      </c>
      <c r="P256" s="357">
        <v>0.1</v>
      </c>
      <c r="Q256" s="357">
        <v>0.3</v>
      </c>
      <c r="R256" s="357">
        <v>8</v>
      </c>
      <c r="S256" s="357">
        <v>0.03</v>
      </c>
      <c r="T256" s="357">
        <v>0.04</v>
      </c>
      <c r="U256" s="357">
        <v>2</v>
      </c>
      <c r="V256" s="357">
        <v>0.7</v>
      </c>
      <c r="W256" s="358">
        <v>0.5</v>
      </c>
    </row>
    <row r="257" spans="2:23" x14ac:dyDescent="0.4">
      <c r="B257" s="355" t="s">
        <v>941</v>
      </c>
      <c r="C257" s="356" t="s">
        <v>941</v>
      </c>
      <c r="D257" s="357" t="s">
        <v>956</v>
      </c>
      <c r="E257" s="357">
        <v>22</v>
      </c>
      <c r="F257" s="357">
        <v>0.7</v>
      </c>
      <c r="G257" s="357">
        <v>0.3</v>
      </c>
      <c r="H257" s="357">
        <v>4.5</v>
      </c>
      <c r="I257" s="357">
        <v>154</v>
      </c>
      <c r="J257" s="357">
        <v>122</v>
      </c>
      <c r="K257" s="357">
        <v>14</v>
      </c>
      <c r="L257" s="357">
        <v>3</v>
      </c>
      <c r="M257" s="357">
        <v>10</v>
      </c>
      <c r="N257" s="357">
        <v>0.9</v>
      </c>
      <c r="O257" s="357">
        <v>1</v>
      </c>
      <c r="P257" s="357">
        <v>0</v>
      </c>
      <c r="Q257" s="357">
        <v>0</v>
      </c>
      <c r="R257" s="357">
        <v>0</v>
      </c>
      <c r="S257" s="357">
        <v>0.01</v>
      </c>
      <c r="T257" s="357">
        <v>0.01</v>
      </c>
      <c r="U257" s="357">
        <v>0</v>
      </c>
      <c r="V257" s="357">
        <v>0.3</v>
      </c>
      <c r="W257" s="358">
        <v>0.4</v>
      </c>
    </row>
    <row r="258" spans="2:23" x14ac:dyDescent="0.4">
      <c r="B258" s="355" t="s">
        <v>941</v>
      </c>
      <c r="C258" s="356" t="s">
        <v>941</v>
      </c>
      <c r="D258" s="357" t="s">
        <v>180</v>
      </c>
      <c r="E258" s="357">
        <v>42</v>
      </c>
      <c r="F258" s="357">
        <v>1.5</v>
      </c>
      <c r="G258" s="357">
        <v>2.2000000000000002</v>
      </c>
      <c r="H258" s="357">
        <v>4.0999999999999996</v>
      </c>
      <c r="I258" s="357">
        <v>91</v>
      </c>
      <c r="J258" s="357">
        <v>38</v>
      </c>
      <c r="K258" s="357">
        <v>4</v>
      </c>
      <c r="L258" s="357">
        <v>1</v>
      </c>
      <c r="M258" s="357">
        <v>3</v>
      </c>
      <c r="N258" s="357">
        <v>0</v>
      </c>
      <c r="O258" s="357">
        <v>117</v>
      </c>
      <c r="P258" s="357">
        <v>0</v>
      </c>
      <c r="Q258" s="357">
        <v>0</v>
      </c>
      <c r="R258" s="357">
        <v>0</v>
      </c>
      <c r="S258" s="357">
        <v>0</v>
      </c>
      <c r="T258" s="357">
        <v>0</v>
      </c>
      <c r="U258" s="357">
        <v>0</v>
      </c>
      <c r="V258" s="357">
        <v>0.4</v>
      </c>
      <c r="W258" s="358">
        <v>0.2</v>
      </c>
    </row>
    <row r="259" spans="2:23" x14ac:dyDescent="0.4">
      <c r="B259" s="355" t="s">
        <v>941</v>
      </c>
      <c r="C259" s="356" t="s">
        <v>941</v>
      </c>
      <c r="D259" s="357" t="s">
        <v>181</v>
      </c>
      <c r="E259" s="357">
        <v>6</v>
      </c>
      <c r="F259" s="357">
        <v>0.2</v>
      </c>
      <c r="G259" s="357">
        <v>0.2</v>
      </c>
      <c r="H259" s="357">
        <v>0.9</v>
      </c>
      <c r="I259" s="357">
        <v>108</v>
      </c>
      <c r="J259" s="357">
        <v>24</v>
      </c>
      <c r="K259" s="357">
        <v>9</v>
      </c>
      <c r="L259" s="357">
        <v>3</v>
      </c>
      <c r="M259" s="357">
        <v>5</v>
      </c>
      <c r="N259" s="357">
        <v>0</v>
      </c>
      <c r="O259" s="357">
        <v>0</v>
      </c>
      <c r="P259" s="357">
        <v>0</v>
      </c>
      <c r="Q259" s="357">
        <v>0</v>
      </c>
      <c r="R259" s="357">
        <v>8</v>
      </c>
      <c r="S259" s="357">
        <v>0</v>
      </c>
      <c r="T259" s="357">
        <v>0</v>
      </c>
      <c r="U259" s="357">
        <v>4</v>
      </c>
      <c r="V259" s="357">
        <v>0.2</v>
      </c>
      <c r="W259" s="358">
        <v>0.2</v>
      </c>
    </row>
    <row r="260" spans="2:23" x14ac:dyDescent="0.4">
      <c r="B260" s="355" t="s">
        <v>941</v>
      </c>
      <c r="C260" s="356" t="s">
        <v>942</v>
      </c>
      <c r="D260" s="357"/>
      <c r="E260" s="357">
        <v>401</v>
      </c>
      <c r="F260" s="357">
        <v>8.9</v>
      </c>
      <c r="G260" s="357">
        <v>8.4</v>
      </c>
      <c r="H260" s="357">
        <v>70</v>
      </c>
      <c r="I260" s="357">
        <v>535</v>
      </c>
      <c r="J260" s="357">
        <v>335</v>
      </c>
      <c r="K260" s="357">
        <v>44</v>
      </c>
      <c r="L260" s="357">
        <v>24</v>
      </c>
      <c r="M260" s="357">
        <v>97</v>
      </c>
      <c r="N260" s="357">
        <v>1.4</v>
      </c>
      <c r="O260" s="357">
        <v>333</v>
      </c>
      <c r="P260" s="357">
        <v>0.1</v>
      </c>
      <c r="Q260" s="357">
        <v>0.3</v>
      </c>
      <c r="R260" s="357">
        <v>16</v>
      </c>
      <c r="S260" s="357">
        <v>7.0000000000000007E-2</v>
      </c>
      <c r="T260" s="357">
        <v>7.0000000000000007E-2</v>
      </c>
      <c r="U260" s="357">
        <v>6</v>
      </c>
      <c r="V260" s="357">
        <v>2.1</v>
      </c>
      <c r="W260" s="358">
        <v>1.3</v>
      </c>
    </row>
    <row r="261" spans="2:23" x14ac:dyDescent="0.4">
      <c r="B261" s="355" t="s">
        <v>944</v>
      </c>
      <c r="C261" s="356"/>
      <c r="D261" s="357"/>
      <c r="E261" s="357">
        <v>868</v>
      </c>
      <c r="F261" s="357">
        <v>23.5</v>
      </c>
      <c r="G261" s="357">
        <v>23.6</v>
      </c>
      <c r="H261" s="357">
        <v>134.6</v>
      </c>
      <c r="I261" s="357">
        <v>1203</v>
      </c>
      <c r="J261" s="357">
        <v>641</v>
      </c>
      <c r="K261" s="357">
        <v>87</v>
      </c>
      <c r="L261" s="357">
        <v>59</v>
      </c>
      <c r="M261" s="357">
        <v>293</v>
      </c>
      <c r="N261" s="357">
        <v>2.5</v>
      </c>
      <c r="O261" s="357">
        <v>395</v>
      </c>
      <c r="P261" s="357">
        <v>4.5</v>
      </c>
      <c r="Q261" s="357">
        <v>1.1000000000000001</v>
      </c>
      <c r="R261" s="357">
        <v>44</v>
      </c>
      <c r="S261" s="357">
        <v>0.18</v>
      </c>
      <c r="T261" s="357">
        <v>0.33</v>
      </c>
      <c r="U261" s="357">
        <v>19</v>
      </c>
      <c r="V261" s="357">
        <v>3.6</v>
      </c>
      <c r="W261" s="358">
        <v>2.9</v>
      </c>
    </row>
    <row r="262" spans="2:23" x14ac:dyDescent="0.4">
      <c r="B262" s="359">
        <v>45312</v>
      </c>
      <c r="C262" s="356" t="s">
        <v>848</v>
      </c>
      <c r="D262" s="357" t="s">
        <v>915</v>
      </c>
      <c r="E262" s="357">
        <v>252</v>
      </c>
      <c r="F262" s="357">
        <v>3.8</v>
      </c>
      <c r="G262" s="357">
        <v>0.5</v>
      </c>
      <c r="H262" s="357">
        <v>55.7</v>
      </c>
      <c r="I262" s="357">
        <v>2</v>
      </c>
      <c r="J262" s="357">
        <v>44</v>
      </c>
      <c r="K262" s="357">
        <v>5</v>
      </c>
      <c r="L262" s="357">
        <v>11</v>
      </c>
      <c r="M262" s="357">
        <v>51</v>
      </c>
      <c r="N262" s="357">
        <v>0.2</v>
      </c>
      <c r="O262" s="357">
        <v>0</v>
      </c>
      <c r="P262" s="357">
        <v>0</v>
      </c>
      <c r="Q262" s="357">
        <v>0</v>
      </c>
      <c r="R262" s="357">
        <v>0</v>
      </c>
      <c r="S262" s="357">
        <v>0.03</v>
      </c>
      <c r="T262" s="357">
        <v>0.02</v>
      </c>
      <c r="U262" s="357">
        <v>0</v>
      </c>
      <c r="V262" s="357">
        <v>0.5</v>
      </c>
      <c r="W262" s="358">
        <v>0</v>
      </c>
    </row>
    <row r="263" spans="2:23" x14ac:dyDescent="0.4">
      <c r="B263" s="355" t="s">
        <v>941</v>
      </c>
      <c r="C263" s="356" t="s">
        <v>941</v>
      </c>
      <c r="D263" s="357" t="s">
        <v>182</v>
      </c>
      <c r="E263" s="357">
        <v>80</v>
      </c>
      <c r="F263" s="357">
        <v>5</v>
      </c>
      <c r="G263" s="357">
        <v>5</v>
      </c>
      <c r="H263" s="357">
        <v>4.0999999999999996</v>
      </c>
      <c r="I263" s="357">
        <v>227</v>
      </c>
      <c r="J263" s="357">
        <v>49</v>
      </c>
      <c r="K263" s="357">
        <v>8</v>
      </c>
      <c r="L263" s="357">
        <v>2</v>
      </c>
      <c r="M263" s="357">
        <v>7</v>
      </c>
      <c r="N263" s="357">
        <v>0.1</v>
      </c>
      <c r="O263" s="357">
        <v>55</v>
      </c>
      <c r="P263" s="357">
        <v>0</v>
      </c>
      <c r="Q263" s="357">
        <v>0</v>
      </c>
      <c r="R263" s="357">
        <v>14</v>
      </c>
      <c r="S263" s="357">
        <v>0.01</v>
      </c>
      <c r="T263" s="357">
        <v>0.01</v>
      </c>
      <c r="U263" s="357">
        <v>9</v>
      </c>
      <c r="V263" s="357">
        <v>0.5</v>
      </c>
      <c r="W263" s="358">
        <v>0.6</v>
      </c>
    </row>
    <row r="264" spans="2:23" x14ac:dyDescent="0.4">
      <c r="B264" s="355" t="s">
        <v>941</v>
      </c>
      <c r="C264" s="356" t="s">
        <v>941</v>
      </c>
      <c r="D264" s="357" t="s">
        <v>183</v>
      </c>
      <c r="E264" s="357">
        <v>8</v>
      </c>
      <c r="F264" s="357">
        <v>1.2</v>
      </c>
      <c r="G264" s="357">
        <v>0.1</v>
      </c>
      <c r="H264" s="357">
        <v>0.9</v>
      </c>
      <c r="I264" s="357">
        <v>95</v>
      </c>
      <c r="J264" s="357">
        <v>21</v>
      </c>
      <c r="K264" s="357">
        <v>32</v>
      </c>
      <c r="L264" s="357">
        <v>11</v>
      </c>
      <c r="M264" s="357">
        <v>18</v>
      </c>
      <c r="N264" s="357">
        <v>0.2</v>
      </c>
      <c r="O264" s="357">
        <v>121</v>
      </c>
      <c r="P264" s="357">
        <v>1</v>
      </c>
      <c r="Q264" s="357">
        <v>0.7</v>
      </c>
      <c r="R264" s="357">
        <v>79</v>
      </c>
      <c r="S264" s="357">
        <v>0</v>
      </c>
      <c r="T264" s="357">
        <v>0.01</v>
      </c>
      <c r="U264" s="357">
        <v>1</v>
      </c>
      <c r="V264" s="357">
        <v>0.8</v>
      </c>
      <c r="W264" s="358">
        <v>0.2</v>
      </c>
    </row>
    <row r="265" spans="2:23" x14ac:dyDescent="0.4">
      <c r="B265" s="355" t="s">
        <v>941</v>
      </c>
      <c r="C265" s="356" t="s">
        <v>941</v>
      </c>
      <c r="D265" s="357" t="s">
        <v>184</v>
      </c>
      <c r="E265" s="357">
        <v>47</v>
      </c>
      <c r="F265" s="357">
        <v>1.7</v>
      </c>
      <c r="G265" s="357">
        <v>0.8</v>
      </c>
      <c r="H265" s="357">
        <v>8.1999999999999993</v>
      </c>
      <c r="I265" s="357">
        <v>161</v>
      </c>
      <c r="J265" s="357">
        <v>149</v>
      </c>
      <c r="K265" s="357">
        <v>5</v>
      </c>
      <c r="L265" s="357">
        <v>9</v>
      </c>
      <c r="M265" s="357">
        <v>22</v>
      </c>
      <c r="N265" s="357">
        <v>0.1</v>
      </c>
      <c r="O265" s="357">
        <v>187</v>
      </c>
      <c r="P265" s="357">
        <v>0</v>
      </c>
      <c r="Q265" s="357">
        <v>1.5</v>
      </c>
      <c r="R265" s="357">
        <v>9</v>
      </c>
      <c r="S265" s="357">
        <v>0.03</v>
      </c>
      <c r="T265" s="357">
        <v>0.04</v>
      </c>
      <c r="U265" s="357">
        <v>12</v>
      </c>
      <c r="V265" s="357">
        <v>1</v>
      </c>
      <c r="W265" s="358">
        <v>0.4</v>
      </c>
    </row>
    <row r="266" spans="2:23" x14ac:dyDescent="0.4">
      <c r="B266" s="355" t="s">
        <v>941</v>
      </c>
      <c r="C266" s="356" t="s">
        <v>941</v>
      </c>
      <c r="D266" s="357" t="s">
        <v>185</v>
      </c>
      <c r="E266" s="357">
        <v>4</v>
      </c>
      <c r="F266" s="357">
        <v>0.4</v>
      </c>
      <c r="G266" s="357">
        <v>0</v>
      </c>
      <c r="H266" s="357">
        <v>0.7</v>
      </c>
      <c r="I266" s="357">
        <v>22</v>
      </c>
      <c r="J266" s="357">
        <v>9</v>
      </c>
      <c r="K266" s="357">
        <v>2</v>
      </c>
      <c r="L266" s="357">
        <v>0</v>
      </c>
      <c r="M266" s="357">
        <v>5</v>
      </c>
      <c r="N266" s="357">
        <v>0</v>
      </c>
      <c r="O266" s="357">
        <v>0</v>
      </c>
      <c r="P266" s="357">
        <v>0</v>
      </c>
      <c r="Q266" s="357">
        <v>0.1</v>
      </c>
      <c r="R266" s="357">
        <v>0</v>
      </c>
      <c r="S266" s="357">
        <v>0</v>
      </c>
      <c r="T266" s="357">
        <v>0</v>
      </c>
      <c r="U266" s="357">
        <v>0</v>
      </c>
      <c r="V266" s="357">
        <v>0.2</v>
      </c>
      <c r="W266" s="358">
        <v>0.1</v>
      </c>
    </row>
    <row r="267" spans="2:23" x14ac:dyDescent="0.4">
      <c r="B267" s="355" t="s">
        <v>941</v>
      </c>
      <c r="C267" s="356" t="s">
        <v>942</v>
      </c>
      <c r="D267" s="357"/>
      <c r="E267" s="357">
        <v>391</v>
      </c>
      <c r="F267" s="357">
        <v>12.1</v>
      </c>
      <c r="G267" s="357">
        <v>6.4</v>
      </c>
      <c r="H267" s="357">
        <v>69.599999999999994</v>
      </c>
      <c r="I267" s="357">
        <v>507</v>
      </c>
      <c r="J267" s="357">
        <v>272</v>
      </c>
      <c r="K267" s="357">
        <v>52</v>
      </c>
      <c r="L267" s="357">
        <v>33</v>
      </c>
      <c r="M267" s="357">
        <v>103</v>
      </c>
      <c r="N267" s="357">
        <v>0.6</v>
      </c>
      <c r="O267" s="357">
        <v>363</v>
      </c>
      <c r="P267" s="357">
        <v>1</v>
      </c>
      <c r="Q267" s="357">
        <v>2.2999999999999998</v>
      </c>
      <c r="R267" s="357">
        <v>102</v>
      </c>
      <c r="S267" s="357">
        <v>7.0000000000000007E-2</v>
      </c>
      <c r="T267" s="357">
        <v>0.08</v>
      </c>
      <c r="U267" s="357">
        <v>22</v>
      </c>
      <c r="V267" s="357">
        <v>3</v>
      </c>
      <c r="W267" s="358">
        <v>1.3</v>
      </c>
    </row>
    <row r="268" spans="2:23" x14ac:dyDescent="0.4">
      <c r="B268" s="355" t="s">
        <v>941</v>
      </c>
      <c r="C268" s="356" t="s">
        <v>858</v>
      </c>
      <c r="D268" s="357" t="s">
        <v>915</v>
      </c>
      <c r="E268" s="357">
        <v>252</v>
      </c>
      <c r="F268" s="357">
        <v>3.8</v>
      </c>
      <c r="G268" s="357">
        <v>0.5</v>
      </c>
      <c r="H268" s="357">
        <v>55.7</v>
      </c>
      <c r="I268" s="357">
        <v>2</v>
      </c>
      <c r="J268" s="357">
        <v>44</v>
      </c>
      <c r="K268" s="357">
        <v>5</v>
      </c>
      <c r="L268" s="357">
        <v>11</v>
      </c>
      <c r="M268" s="357">
        <v>51</v>
      </c>
      <c r="N268" s="357">
        <v>0.2</v>
      </c>
      <c r="O268" s="357">
        <v>0</v>
      </c>
      <c r="P268" s="357">
        <v>0</v>
      </c>
      <c r="Q268" s="357">
        <v>0</v>
      </c>
      <c r="R268" s="357">
        <v>0</v>
      </c>
      <c r="S268" s="357">
        <v>0.03</v>
      </c>
      <c r="T268" s="357">
        <v>0.02</v>
      </c>
      <c r="U268" s="357">
        <v>0</v>
      </c>
      <c r="V268" s="357">
        <v>0.5</v>
      </c>
      <c r="W268" s="358">
        <v>0</v>
      </c>
    </row>
    <row r="269" spans="2:23" x14ac:dyDescent="0.4">
      <c r="B269" s="355" t="s">
        <v>941</v>
      </c>
      <c r="C269" s="356" t="s">
        <v>941</v>
      </c>
      <c r="D269" s="357" t="s">
        <v>957</v>
      </c>
      <c r="E269" s="357">
        <v>56</v>
      </c>
      <c r="F269" s="357">
        <v>7.7</v>
      </c>
      <c r="G269" s="357">
        <v>1.9</v>
      </c>
      <c r="H269" s="357">
        <v>1</v>
      </c>
      <c r="I269" s="357">
        <v>252</v>
      </c>
      <c r="J269" s="357">
        <v>169</v>
      </c>
      <c r="K269" s="357">
        <v>11</v>
      </c>
      <c r="L269" s="357">
        <v>16</v>
      </c>
      <c r="M269" s="357">
        <v>101</v>
      </c>
      <c r="N269" s="357">
        <v>0.2</v>
      </c>
      <c r="O269" s="357">
        <v>11</v>
      </c>
      <c r="P269" s="357">
        <v>1.3</v>
      </c>
      <c r="Q269" s="357">
        <v>0.7</v>
      </c>
      <c r="R269" s="357">
        <v>0</v>
      </c>
      <c r="S269" s="357">
        <v>0.04</v>
      </c>
      <c r="T269" s="357">
        <v>7.0000000000000007E-2</v>
      </c>
      <c r="U269" s="357">
        <v>1</v>
      </c>
      <c r="V269" s="357">
        <v>0</v>
      </c>
      <c r="W269" s="358">
        <v>0.6</v>
      </c>
    </row>
    <row r="270" spans="2:23" x14ac:dyDescent="0.4">
      <c r="B270" s="355" t="s">
        <v>941</v>
      </c>
      <c r="C270" s="356" t="s">
        <v>941</v>
      </c>
      <c r="D270" s="357" t="s">
        <v>188</v>
      </c>
      <c r="E270" s="357">
        <v>26</v>
      </c>
      <c r="F270" s="357">
        <v>2.4</v>
      </c>
      <c r="G270" s="357">
        <v>0.2</v>
      </c>
      <c r="H270" s="357">
        <v>3.6</v>
      </c>
      <c r="I270" s="357">
        <v>224</v>
      </c>
      <c r="J270" s="357">
        <v>0</v>
      </c>
      <c r="K270" s="357">
        <v>0</v>
      </c>
      <c r="L270" s="357">
        <v>0</v>
      </c>
      <c r="M270" s="357">
        <v>0</v>
      </c>
      <c r="N270" s="357">
        <v>0</v>
      </c>
      <c r="O270" s="357">
        <v>0</v>
      </c>
      <c r="P270" s="357">
        <v>0</v>
      </c>
      <c r="Q270" s="357">
        <v>0</v>
      </c>
      <c r="R270" s="357">
        <v>0</v>
      </c>
      <c r="S270" s="357">
        <v>0</v>
      </c>
      <c r="T270" s="357">
        <v>0</v>
      </c>
      <c r="U270" s="357">
        <v>0</v>
      </c>
      <c r="V270" s="357">
        <v>0</v>
      </c>
      <c r="W270" s="358">
        <v>0.6</v>
      </c>
    </row>
    <row r="271" spans="2:23" x14ac:dyDescent="0.4">
      <c r="B271" s="355" t="s">
        <v>941</v>
      </c>
      <c r="C271" s="356" t="s">
        <v>941</v>
      </c>
      <c r="D271" s="357" t="s">
        <v>189</v>
      </c>
      <c r="E271" s="357">
        <v>46</v>
      </c>
      <c r="F271" s="357">
        <v>1.9</v>
      </c>
      <c r="G271" s="357">
        <v>2.2999999999999998</v>
      </c>
      <c r="H271" s="357">
        <v>5.6</v>
      </c>
      <c r="I271" s="357">
        <v>158</v>
      </c>
      <c r="J271" s="357">
        <v>100</v>
      </c>
      <c r="K271" s="357">
        <v>3</v>
      </c>
      <c r="L271" s="357">
        <v>5</v>
      </c>
      <c r="M271" s="357">
        <v>28</v>
      </c>
      <c r="N271" s="357">
        <v>0.2</v>
      </c>
      <c r="O271" s="357">
        <v>4</v>
      </c>
      <c r="P271" s="357">
        <v>0.3</v>
      </c>
      <c r="Q271" s="357">
        <v>0.1</v>
      </c>
      <c r="R271" s="357">
        <v>3</v>
      </c>
      <c r="S271" s="357">
        <v>0.04</v>
      </c>
      <c r="T271" s="357">
        <v>7.0000000000000007E-2</v>
      </c>
      <c r="U271" s="357">
        <v>2</v>
      </c>
      <c r="V271" s="357">
        <v>1.7</v>
      </c>
      <c r="W271" s="358">
        <v>0.4</v>
      </c>
    </row>
    <row r="272" spans="2:23" x14ac:dyDescent="0.4">
      <c r="B272" s="355" t="s">
        <v>941</v>
      </c>
      <c r="C272" s="356" t="s">
        <v>941</v>
      </c>
      <c r="D272" s="357" t="s">
        <v>190</v>
      </c>
      <c r="E272" s="357">
        <v>8</v>
      </c>
      <c r="F272" s="357">
        <v>0.4</v>
      </c>
      <c r="G272" s="357">
        <v>0.5</v>
      </c>
      <c r="H272" s="357">
        <v>0.4</v>
      </c>
      <c r="I272" s="357">
        <v>28</v>
      </c>
      <c r="J272" s="357">
        <v>21</v>
      </c>
      <c r="K272" s="357">
        <v>14</v>
      </c>
      <c r="L272" s="357">
        <v>2</v>
      </c>
      <c r="M272" s="357">
        <v>6</v>
      </c>
      <c r="N272" s="357">
        <v>0.1</v>
      </c>
      <c r="O272" s="357">
        <v>10</v>
      </c>
      <c r="P272" s="357">
        <v>0</v>
      </c>
      <c r="Q272" s="357">
        <v>0.2</v>
      </c>
      <c r="R272" s="357">
        <v>19</v>
      </c>
      <c r="S272" s="357">
        <v>0</v>
      </c>
      <c r="T272" s="357">
        <v>0.01</v>
      </c>
      <c r="U272" s="357">
        <v>2</v>
      </c>
      <c r="V272" s="357">
        <v>0.2</v>
      </c>
      <c r="W272" s="358">
        <v>0.1</v>
      </c>
    </row>
    <row r="273" spans="2:23" x14ac:dyDescent="0.4">
      <c r="B273" s="355" t="s">
        <v>941</v>
      </c>
      <c r="C273" s="356" t="s">
        <v>942</v>
      </c>
      <c r="D273" s="357"/>
      <c r="E273" s="357">
        <v>388</v>
      </c>
      <c r="F273" s="357">
        <v>16.2</v>
      </c>
      <c r="G273" s="357">
        <v>5.4</v>
      </c>
      <c r="H273" s="357">
        <v>66.3</v>
      </c>
      <c r="I273" s="357">
        <v>664</v>
      </c>
      <c r="J273" s="357">
        <v>334</v>
      </c>
      <c r="K273" s="357">
        <v>33</v>
      </c>
      <c r="L273" s="357">
        <v>34</v>
      </c>
      <c r="M273" s="357">
        <v>186</v>
      </c>
      <c r="N273" s="357">
        <v>0.7</v>
      </c>
      <c r="O273" s="357">
        <v>25</v>
      </c>
      <c r="P273" s="357">
        <v>1.6</v>
      </c>
      <c r="Q273" s="357">
        <v>1</v>
      </c>
      <c r="R273" s="357">
        <v>22</v>
      </c>
      <c r="S273" s="357">
        <v>0.11</v>
      </c>
      <c r="T273" s="357">
        <v>0.17</v>
      </c>
      <c r="U273" s="357">
        <v>5</v>
      </c>
      <c r="V273" s="357">
        <v>2.4</v>
      </c>
      <c r="W273" s="358">
        <v>1.7</v>
      </c>
    </row>
    <row r="274" spans="2:23" x14ac:dyDescent="0.4">
      <c r="B274" s="355" t="s">
        <v>944</v>
      </c>
      <c r="C274" s="356"/>
      <c r="D274" s="357"/>
      <c r="E274" s="357">
        <v>779</v>
      </c>
      <c r="F274" s="357">
        <v>28.3</v>
      </c>
      <c r="G274" s="357">
        <v>11.8</v>
      </c>
      <c r="H274" s="357">
        <v>135.9</v>
      </c>
      <c r="I274" s="357">
        <v>1171</v>
      </c>
      <c r="J274" s="357">
        <v>606</v>
      </c>
      <c r="K274" s="357">
        <v>85</v>
      </c>
      <c r="L274" s="357">
        <v>67</v>
      </c>
      <c r="M274" s="357">
        <v>289</v>
      </c>
      <c r="N274" s="357">
        <v>1.3</v>
      </c>
      <c r="O274" s="357">
        <v>388</v>
      </c>
      <c r="P274" s="357">
        <v>2.6</v>
      </c>
      <c r="Q274" s="357">
        <v>3.3</v>
      </c>
      <c r="R274" s="357">
        <v>124</v>
      </c>
      <c r="S274" s="357">
        <v>0.18</v>
      </c>
      <c r="T274" s="357">
        <v>0.25</v>
      </c>
      <c r="U274" s="357">
        <v>27</v>
      </c>
      <c r="V274" s="357">
        <v>5.4</v>
      </c>
      <c r="W274" s="358">
        <v>3</v>
      </c>
    </row>
    <row r="275" spans="2:23" x14ac:dyDescent="0.4">
      <c r="B275" s="359">
        <v>45313</v>
      </c>
      <c r="C275" s="356" t="s">
        <v>848</v>
      </c>
      <c r="D275" s="357" t="s">
        <v>915</v>
      </c>
      <c r="E275" s="357">
        <v>252</v>
      </c>
      <c r="F275" s="357">
        <v>3.8</v>
      </c>
      <c r="G275" s="357">
        <v>0.5</v>
      </c>
      <c r="H275" s="357">
        <v>55.7</v>
      </c>
      <c r="I275" s="357">
        <v>2</v>
      </c>
      <c r="J275" s="357">
        <v>44</v>
      </c>
      <c r="K275" s="357">
        <v>5</v>
      </c>
      <c r="L275" s="357">
        <v>11</v>
      </c>
      <c r="M275" s="357">
        <v>51</v>
      </c>
      <c r="N275" s="357">
        <v>0.2</v>
      </c>
      <c r="O275" s="357">
        <v>0</v>
      </c>
      <c r="P275" s="357">
        <v>0</v>
      </c>
      <c r="Q275" s="357">
        <v>0</v>
      </c>
      <c r="R275" s="357">
        <v>0</v>
      </c>
      <c r="S275" s="357">
        <v>0.03</v>
      </c>
      <c r="T275" s="357">
        <v>0.02</v>
      </c>
      <c r="U275" s="357">
        <v>0</v>
      </c>
      <c r="V275" s="357">
        <v>0.5</v>
      </c>
      <c r="W275" s="358">
        <v>0</v>
      </c>
    </row>
    <row r="276" spans="2:23" x14ac:dyDescent="0.4">
      <c r="B276" s="355" t="s">
        <v>941</v>
      </c>
      <c r="C276" s="356" t="s">
        <v>941</v>
      </c>
      <c r="D276" s="357" t="s">
        <v>958</v>
      </c>
      <c r="E276" s="357">
        <v>106</v>
      </c>
      <c r="F276" s="357">
        <v>3</v>
      </c>
      <c r="G276" s="357">
        <v>7.6</v>
      </c>
      <c r="H276" s="357">
        <v>6.3</v>
      </c>
      <c r="I276" s="357">
        <v>273</v>
      </c>
      <c r="J276" s="357">
        <v>160</v>
      </c>
      <c r="K276" s="357">
        <v>4</v>
      </c>
      <c r="L276" s="357">
        <v>9</v>
      </c>
      <c r="M276" s="357">
        <v>35</v>
      </c>
      <c r="N276" s="357">
        <v>0.2</v>
      </c>
      <c r="O276" s="357">
        <v>111</v>
      </c>
      <c r="P276" s="357">
        <v>0</v>
      </c>
      <c r="Q276" s="357">
        <v>0</v>
      </c>
      <c r="R276" s="357">
        <v>0</v>
      </c>
      <c r="S276" s="357">
        <v>0.38</v>
      </c>
      <c r="T276" s="357">
        <v>0.04</v>
      </c>
      <c r="U276" s="357">
        <v>32</v>
      </c>
      <c r="V276" s="357">
        <v>0.6</v>
      </c>
      <c r="W276" s="358">
        <v>0.7</v>
      </c>
    </row>
    <row r="277" spans="2:23" x14ac:dyDescent="0.4">
      <c r="B277" s="355" t="s">
        <v>941</v>
      </c>
      <c r="C277" s="356" t="s">
        <v>941</v>
      </c>
      <c r="D277" s="357" t="s">
        <v>192</v>
      </c>
      <c r="E277" s="357">
        <v>18</v>
      </c>
      <c r="F277" s="357">
        <v>0.7</v>
      </c>
      <c r="G277" s="357">
        <v>0.2</v>
      </c>
      <c r="H277" s="357">
        <v>3.1</v>
      </c>
      <c r="I277" s="357">
        <v>99</v>
      </c>
      <c r="J277" s="357">
        <v>34</v>
      </c>
      <c r="K277" s="357">
        <v>18</v>
      </c>
      <c r="L277" s="357">
        <v>1</v>
      </c>
      <c r="M277" s="357">
        <v>11</v>
      </c>
      <c r="N277" s="357">
        <v>0</v>
      </c>
      <c r="O277" s="357">
        <v>1</v>
      </c>
      <c r="P277" s="357">
        <v>0</v>
      </c>
      <c r="Q277" s="357">
        <v>0</v>
      </c>
      <c r="R277" s="357">
        <v>0</v>
      </c>
      <c r="S277" s="357">
        <v>0.01</v>
      </c>
      <c r="T277" s="357">
        <v>0</v>
      </c>
      <c r="U277" s="357">
        <v>4</v>
      </c>
      <c r="V277" s="357">
        <v>0.2</v>
      </c>
      <c r="W277" s="358">
        <v>0.2</v>
      </c>
    </row>
    <row r="278" spans="2:23" x14ac:dyDescent="0.4">
      <c r="B278" s="355" t="s">
        <v>941</v>
      </c>
      <c r="C278" s="356" t="s">
        <v>941</v>
      </c>
      <c r="D278" s="357" t="s">
        <v>193</v>
      </c>
      <c r="E278" s="357">
        <v>49</v>
      </c>
      <c r="F278" s="357">
        <v>3</v>
      </c>
      <c r="G278" s="357">
        <v>2.8</v>
      </c>
      <c r="H278" s="357">
        <v>3.1</v>
      </c>
      <c r="I278" s="357">
        <v>147</v>
      </c>
      <c r="J278" s="357">
        <v>35</v>
      </c>
      <c r="K278" s="357">
        <v>7</v>
      </c>
      <c r="L278" s="357">
        <v>2</v>
      </c>
      <c r="M278" s="357">
        <v>17</v>
      </c>
      <c r="N278" s="357">
        <v>0.1</v>
      </c>
      <c r="O278" s="357">
        <v>10</v>
      </c>
      <c r="P278" s="357">
        <v>0.1</v>
      </c>
      <c r="Q278" s="357">
        <v>0.1</v>
      </c>
      <c r="R278" s="357">
        <v>2</v>
      </c>
      <c r="S278" s="357">
        <v>0</v>
      </c>
      <c r="T278" s="357">
        <v>0.03</v>
      </c>
      <c r="U278" s="357">
        <v>1</v>
      </c>
      <c r="V278" s="357">
        <v>0.2</v>
      </c>
      <c r="W278" s="358">
        <v>0.4</v>
      </c>
    </row>
    <row r="279" spans="2:23" x14ac:dyDescent="0.4">
      <c r="B279" s="355" t="s">
        <v>941</v>
      </c>
      <c r="C279" s="356" t="s">
        <v>941</v>
      </c>
      <c r="D279" s="357" t="s">
        <v>194</v>
      </c>
      <c r="E279" s="357">
        <v>15</v>
      </c>
      <c r="F279" s="357">
        <v>0.9</v>
      </c>
      <c r="G279" s="357">
        <v>0.5</v>
      </c>
      <c r="H279" s="357">
        <v>2.6</v>
      </c>
      <c r="I279" s="357">
        <v>131</v>
      </c>
      <c r="J279" s="357">
        <v>118</v>
      </c>
      <c r="K279" s="357">
        <v>22</v>
      </c>
      <c r="L279" s="357">
        <v>13</v>
      </c>
      <c r="M279" s="357">
        <v>11</v>
      </c>
      <c r="N279" s="357">
        <v>0.2</v>
      </c>
      <c r="O279" s="357">
        <v>6</v>
      </c>
      <c r="P279" s="357">
        <v>0</v>
      </c>
      <c r="Q279" s="357">
        <v>0.2</v>
      </c>
      <c r="R279" s="357">
        <v>9</v>
      </c>
      <c r="S279" s="357">
        <v>0</v>
      </c>
      <c r="T279" s="357">
        <v>0.01</v>
      </c>
      <c r="U279" s="357">
        <v>0</v>
      </c>
      <c r="V279" s="357">
        <v>1.2</v>
      </c>
      <c r="W279" s="358">
        <v>0.3</v>
      </c>
    </row>
    <row r="280" spans="2:23" x14ac:dyDescent="0.4">
      <c r="B280" s="355" t="s">
        <v>941</v>
      </c>
      <c r="C280" s="356" t="s">
        <v>942</v>
      </c>
      <c r="D280" s="357"/>
      <c r="E280" s="357">
        <v>440</v>
      </c>
      <c r="F280" s="357">
        <v>11.4</v>
      </c>
      <c r="G280" s="357">
        <v>11.6</v>
      </c>
      <c r="H280" s="357">
        <v>70.8</v>
      </c>
      <c r="I280" s="357">
        <v>652</v>
      </c>
      <c r="J280" s="357">
        <v>391</v>
      </c>
      <c r="K280" s="357">
        <v>56</v>
      </c>
      <c r="L280" s="357">
        <v>36</v>
      </c>
      <c r="M280" s="357">
        <v>125</v>
      </c>
      <c r="N280" s="357">
        <v>0.7</v>
      </c>
      <c r="O280" s="357">
        <v>128</v>
      </c>
      <c r="P280" s="357">
        <v>0.1</v>
      </c>
      <c r="Q280" s="357">
        <v>0.3</v>
      </c>
      <c r="R280" s="357">
        <v>11</v>
      </c>
      <c r="S280" s="357">
        <v>0.42</v>
      </c>
      <c r="T280" s="357">
        <v>0.1</v>
      </c>
      <c r="U280" s="357">
        <v>37</v>
      </c>
      <c r="V280" s="357">
        <v>2.7</v>
      </c>
      <c r="W280" s="358">
        <v>1.6</v>
      </c>
    </row>
    <row r="281" spans="2:23" x14ac:dyDescent="0.4">
      <c r="B281" s="355" t="s">
        <v>941</v>
      </c>
      <c r="C281" s="356" t="s">
        <v>858</v>
      </c>
      <c r="D281" s="357" t="s">
        <v>915</v>
      </c>
      <c r="E281" s="357">
        <v>252</v>
      </c>
      <c r="F281" s="357">
        <v>3.8</v>
      </c>
      <c r="G281" s="357">
        <v>0.5</v>
      </c>
      <c r="H281" s="357">
        <v>55.7</v>
      </c>
      <c r="I281" s="357">
        <v>2</v>
      </c>
      <c r="J281" s="357">
        <v>44</v>
      </c>
      <c r="K281" s="357">
        <v>5</v>
      </c>
      <c r="L281" s="357">
        <v>11</v>
      </c>
      <c r="M281" s="357">
        <v>51</v>
      </c>
      <c r="N281" s="357">
        <v>0.2</v>
      </c>
      <c r="O281" s="357">
        <v>0</v>
      </c>
      <c r="P281" s="357">
        <v>0</v>
      </c>
      <c r="Q281" s="357">
        <v>0</v>
      </c>
      <c r="R281" s="357">
        <v>0</v>
      </c>
      <c r="S281" s="357">
        <v>0.03</v>
      </c>
      <c r="T281" s="357">
        <v>0.02</v>
      </c>
      <c r="U281" s="357">
        <v>0</v>
      </c>
      <c r="V281" s="357">
        <v>0.5</v>
      </c>
      <c r="W281" s="358">
        <v>0</v>
      </c>
    </row>
    <row r="282" spans="2:23" x14ac:dyDescent="0.4">
      <c r="B282" s="355" t="s">
        <v>941</v>
      </c>
      <c r="C282" s="356" t="s">
        <v>941</v>
      </c>
      <c r="D282" s="357" t="s">
        <v>195</v>
      </c>
      <c r="E282" s="357">
        <v>53</v>
      </c>
      <c r="F282" s="357">
        <v>3.6</v>
      </c>
      <c r="G282" s="357">
        <v>2.4</v>
      </c>
      <c r="H282" s="357">
        <v>3.6</v>
      </c>
      <c r="I282" s="357">
        <v>103</v>
      </c>
      <c r="J282" s="357">
        <v>122</v>
      </c>
      <c r="K282" s="357">
        <v>20</v>
      </c>
      <c r="L282" s="357">
        <v>13</v>
      </c>
      <c r="M282" s="357">
        <v>48</v>
      </c>
      <c r="N282" s="357">
        <v>0.3</v>
      </c>
      <c r="O282" s="357">
        <v>110</v>
      </c>
      <c r="P282" s="357">
        <v>0</v>
      </c>
      <c r="Q282" s="357">
        <v>0.3</v>
      </c>
      <c r="R282" s="357">
        <v>1</v>
      </c>
      <c r="S282" s="357">
        <v>0.06</v>
      </c>
      <c r="T282" s="357">
        <v>0.02</v>
      </c>
      <c r="U282" s="357">
        <v>1</v>
      </c>
      <c r="V282" s="357">
        <v>1.5</v>
      </c>
      <c r="W282" s="358">
        <v>0.2</v>
      </c>
    </row>
    <row r="283" spans="2:23" x14ac:dyDescent="0.4">
      <c r="B283" s="355" t="s">
        <v>941</v>
      </c>
      <c r="C283" s="356" t="s">
        <v>941</v>
      </c>
      <c r="D283" s="357" t="s">
        <v>196</v>
      </c>
      <c r="E283" s="357">
        <v>59</v>
      </c>
      <c r="F283" s="357">
        <v>2.2000000000000002</v>
      </c>
      <c r="G283" s="357">
        <v>3.2</v>
      </c>
      <c r="H283" s="357">
        <v>5.4</v>
      </c>
      <c r="I283" s="357">
        <v>252</v>
      </c>
      <c r="J283" s="357">
        <v>0</v>
      </c>
      <c r="K283" s="357">
        <v>0</v>
      </c>
      <c r="L283" s="357">
        <v>0</v>
      </c>
      <c r="M283" s="357">
        <v>0</v>
      </c>
      <c r="N283" s="357">
        <v>0</v>
      </c>
      <c r="O283" s="357">
        <v>0</v>
      </c>
      <c r="P283" s="357">
        <v>0</v>
      </c>
      <c r="Q283" s="357">
        <v>0</v>
      </c>
      <c r="R283" s="357">
        <v>0</v>
      </c>
      <c r="S283" s="357">
        <v>0</v>
      </c>
      <c r="T283" s="357">
        <v>0</v>
      </c>
      <c r="U283" s="357">
        <v>0</v>
      </c>
      <c r="V283" s="357">
        <v>0</v>
      </c>
      <c r="W283" s="358">
        <v>0.7</v>
      </c>
    </row>
    <row r="284" spans="2:23" x14ac:dyDescent="0.4">
      <c r="B284" s="355" t="s">
        <v>941</v>
      </c>
      <c r="C284" s="356" t="s">
        <v>941</v>
      </c>
      <c r="D284" s="357" t="s">
        <v>197</v>
      </c>
      <c r="E284" s="357">
        <v>31</v>
      </c>
      <c r="F284" s="357">
        <v>1</v>
      </c>
      <c r="G284" s="357">
        <v>1.8</v>
      </c>
      <c r="H284" s="357">
        <v>2.9</v>
      </c>
      <c r="I284" s="357">
        <v>119</v>
      </c>
      <c r="J284" s="357">
        <v>66</v>
      </c>
      <c r="K284" s="357">
        <v>11</v>
      </c>
      <c r="L284" s="357">
        <v>5</v>
      </c>
      <c r="M284" s="357">
        <v>11</v>
      </c>
      <c r="N284" s="357">
        <v>0.1</v>
      </c>
      <c r="O284" s="357">
        <v>3</v>
      </c>
      <c r="P284" s="357">
        <v>0</v>
      </c>
      <c r="Q284" s="357">
        <v>0.2</v>
      </c>
      <c r="R284" s="357">
        <v>18</v>
      </c>
      <c r="S284" s="357">
        <v>0.01</v>
      </c>
      <c r="T284" s="357">
        <v>0.01</v>
      </c>
      <c r="U284" s="357">
        <v>11</v>
      </c>
      <c r="V284" s="357">
        <v>0.8</v>
      </c>
      <c r="W284" s="358">
        <v>0.3</v>
      </c>
    </row>
    <row r="285" spans="2:23" x14ac:dyDescent="0.4">
      <c r="B285" s="355" t="s">
        <v>941</v>
      </c>
      <c r="C285" s="356" t="s">
        <v>941</v>
      </c>
      <c r="D285" s="357" t="s">
        <v>198</v>
      </c>
      <c r="E285" s="357">
        <v>8</v>
      </c>
      <c r="F285" s="357">
        <v>0.2</v>
      </c>
      <c r="G285" s="357">
        <v>0</v>
      </c>
      <c r="H285" s="357">
        <v>1.8</v>
      </c>
      <c r="I285" s="357">
        <v>31</v>
      </c>
      <c r="J285" s="357">
        <v>30</v>
      </c>
      <c r="K285" s="357">
        <v>2</v>
      </c>
      <c r="L285" s="357">
        <v>2</v>
      </c>
      <c r="M285" s="357">
        <v>5</v>
      </c>
      <c r="N285" s="357">
        <v>0.1</v>
      </c>
      <c r="O285" s="357">
        <v>0</v>
      </c>
      <c r="P285" s="357">
        <v>0</v>
      </c>
      <c r="Q285" s="357">
        <v>0.1</v>
      </c>
      <c r="R285" s="357">
        <v>0</v>
      </c>
      <c r="S285" s="357">
        <v>0.01</v>
      </c>
      <c r="T285" s="357">
        <v>0</v>
      </c>
      <c r="U285" s="357">
        <v>0</v>
      </c>
      <c r="V285" s="357">
        <v>0.2</v>
      </c>
      <c r="W285" s="358">
        <v>0.1</v>
      </c>
    </row>
    <row r="286" spans="2:23" x14ac:dyDescent="0.4">
      <c r="B286" s="355" t="s">
        <v>941</v>
      </c>
      <c r="C286" s="356" t="s">
        <v>942</v>
      </c>
      <c r="D286" s="357"/>
      <c r="E286" s="357">
        <v>403</v>
      </c>
      <c r="F286" s="357">
        <v>10.8</v>
      </c>
      <c r="G286" s="357">
        <v>7.9</v>
      </c>
      <c r="H286" s="357">
        <v>69.400000000000006</v>
      </c>
      <c r="I286" s="357">
        <v>507</v>
      </c>
      <c r="J286" s="357">
        <v>262</v>
      </c>
      <c r="K286" s="357">
        <v>38</v>
      </c>
      <c r="L286" s="357">
        <v>31</v>
      </c>
      <c r="M286" s="357">
        <v>115</v>
      </c>
      <c r="N286" s="357">
        <v>0.7</v>
      </c>
      <c r="O286" s="357">
        <v>113</v>
      </c>
      <c r="P286" s="357">
        <v>0</v>
      </c>
      <c r="Q286" s="357">
        <v>0.6</v>
      </c>
      <c r="R286" s="357">
        <v>19</v>
      </c>
      <c r="S286" s="357">
        <v>0.11</v>
      </c>
      <c r="T286" s="357">
        <v>0.05</v>
      </c>
      <c r="U286" s="357">
        <v>12</v>
      </c>
      <c r="V286" s="357">
        <v>3</v>
      </c>
      <c r="W286" s="358">
        <v>1.3</v>
      </c>
    </row>
    <row r="287" spans="2:23" x14ac:dyDescent="0.4">
      <c r="B287" s="355" t="s">
        <v>944</v>
      </c>
      <c r="C287" s="356"/>
      <c r="D287" s="357"/>
      <c r="E287" s="357">
        <v>843</v>
      </c>
      <c r="F287" s="357">
        <v>22.2</v>
      </c>
      <c r="G287" s="357">
        <v>19.5</v>
      </c>
      <c r="H287" s="357">
        <v>140.19999999999999</v>
      </c>
      <c r="I287" s="357">
        <v>1159</v>
      </c>
      <c r="J287" s="357">
        <v>653</v>
      </c>
      <c r="K287" s="357">
        <v>94</v>
      </c>
      <c r="L287" s="357">
        <v>67</v>
      </c>
      <c r="M287" s="357">
        <v>240</v>
      </c>
      <c r="N287" s="357">
        <v>1.4</v>
      </c>
      <c r="O287" s="357">
        <v>241</v>
      </c>
      <c r="P287" s="357">
        <v>0.1</v>
      </c>
      <c r="Q287" s="357">
        <v>0.9</v>
      </c>
      <c r="R287" s="357">
        <v>30</v>
      </c>
      <c r="S287" s="357">
        <v>0.53</v>
      </c>
      <c r="T287" s="357">
        <v>0.15</v>
      </c>
      <c r="U287" s="357">
        <v>49</v>
      </c>
      <c r="V287" s="357">
        <v>5.7</v>
      </c>
      <c r="W287" s="358">
        <v>2.9</v>
      </c>
    </row>
    <row r="288" spans="2:23" x14ac:dyDescent="0.4">
      <c r="B288" s="359">
        <v>45314</v>
      </c>
      <c r="C288" s="356" t="s">
        <v>848</v>
      </c>
      <c r="D288" s="357" t="s">
        <v>915</v>
      </c>
      <c r="E288" s="357">
        <v>252</v>
      </c>
      <c r="F288" s="357">
        <v>3.8</v>
      </c>
      <c r="G288" s="357">
        <v>0.5</v>
      </c>
      <c r="H288" s="357">
        <v>55.7</v>
      </c>
      <c r="I288" s="357">
        <v>2</v>
      </c>
      <c r="J288" s="357">
        <v>44</v>
      </c>
      <c r="K288" s="357">
        <v>5</v>
      </c>
      <c r="L288" s="357">
        <v>11</v>
      </c>
      <c r="M288" s="357">
        <v>51</v>
      </c>
      <c r="N288" s="357">
        <v>0.2</v>
      </c>
      <c r="O288" s="357">
        <v>0</v>
      </c>
      <c r="P288" s="357">
        <v>0</v>
      </c>
      <c r="Q288" s="357">
        <v>0</v>
      </c>
      <c r="R288" s="357">
        <v>0</v>
      </c>
      <c r="S288" s="357">
        <v>0.03</v>
      </c>
      <c r="T288" s="357">
        <v>0.02</v>
      </c>
      <c r="U288" s="357">
        <v>0</v>
      </c>
      <c r="V288" s="357">
        <v>0.5</v>
      </c>
      <c r="W288" s="358">
        <v>0</v>
      </c>
    </row>
    <row r="289" spans="2:23" x14ac:dyDescent="0.4">
      <c r="B289" s="355" t="s">
        <v>941</v>
      </c>
      <c r="C289" s="356" t="s">
        <v>941</v>
      </c>
      <c r="D289" s="357" t="s">
        <v>199</v>
      </c>
      <c r="E289" s="357">
        <v>148</v>
      </c>
      <c r="F289" s="357">
        <v>3.9</v>
      </c>
      <c r="G289" s="357">
        <v>8.9</v>
      </c>
      <c r="H289" s="357">
        <v>12.7</v>
      </c>
      <c r="I289" s="357">
        <v>297</v>
      </c>
      <c r="J289" s="357">
        <v>97</v>
      </c>
      <c r="K289" s="357">
        <v>31</v>
      </c>
      <c r="L289" s="357">
        <v>13</v>
      </c>
      <c r="M289" s="357">
        <v>50</v>
      </c>
      <c r="N289" s="357">
        <v>0.4</v>
      </c>
      <c r="O289" s="357">
        <v>3</v>
      </c>
      <c r="P289" s="357">
        <v>0</v>
      </c>
      <c r="Q289" s="357">
        <v>1.2</v>
      </c>
      <c r="R289" s="357">
        <v>14</v>
      </c>
      <c r="S289" s="357">
        <v>0.04</v>
      </c>
      <c r="T289" s="357">
        <v>0.03</v>
      </c>
      <c r="U289" s="357">
        <v>1</v>
      </c>
      <c r="V289" s="357">
        <v>0.9</v>
      </c>
      <c r="W289" s="358">
        <v>0.8</v>
      </c>
    </row>
    <row r="290" spans="2:23" x14ac:dyDescent="0.4">
      <c r="B290" s="355" t="s">
        <v>941</v>
      </c>
      <c r="C290" s="356" t="s">
        <v>941</v>
      </c>
      <c r="D290" s="357" t="s">
        <v>201</v>
      </c>
      <c r="E290" s="357">
        <v>8</v>
      </c>
      <c r="F290" s="357">
        <v>0.4</v>
      </c>
      <c r="G290" s="357">
        <v>0.2</v>
      </c>
      <c r="H290" s="357">
        <v>1.1000000000000001</v>
      </c>
      <c r="I290" s="357">
        <v>5</v>
      </c>
      <c r="J290" s="357">
        <v>38</v>
      </c>
      <c r="K290" s="357">
        <v>7</v>
      </c>
      <c r="L290" s="357">
        <v>2</v>
      </c>
      <c r="M290" s="357">
        <v>8</v>
      </c>
      <c r="N290" s="357">
        <v>0</v>
      </c>
      <c r="O290" s="357">
        <v>66</v>
      </c>
      <c r="P290" s="357">
        <v>0</v>
      </c>
      <c r="Q290" s="357">
        <v>0</v>
      </c>
      <c r="R290" s="357">
        <v>8</v>
      </c>
      <c r="S290" s="357">
        <v>0</v>
      </c>
      <c r="T290" s="357">
        <v>0.01</v>
      </c>
      <c r="U290" s="357">
        <v>4</v>
      </c>
      <c r="V290" s="357">
        <v>0.3</v>
      </c>
      <c r="W290" s="358">
        <v>0</v>
      </c>
    </row>
    <row r="291" spans="2:23" x14ac:dyDescent="0.4">
      <c r="B291" s="355" t="s">
        <v>941</v>
      </c>
      <c r="C291" s="356" t="s">
        <v>941</v>
      </c>
      <c r="D291" s="357" t="s">
        <v>202</v>
      </c>
      <c r="E291" s="357">
        <v>31</v>
      </c>
      <c r="F291" s="357">
        <v>0.8</v>
      </c>
      <c r="G291" s="357">
        <v>0.4</v>
      </c>
      <c r="H291" s="357">
        <v>6.3</v>
      </c>
      <c r="I291" s="357">
        <v>108</v>
      </c>
      <c r="J291" s="357">
        <v>116</v>
      </c>
      <c r="K291" s="357">
        <v>7</v>
      </c>
      <c r="L291" s="357">
        <v>7</v>
      </c>
      <c r="M291" s="357">
        <v>19</v>
      </c>
      <c r="N291" s="357">
        <v>0.1</v>
      </c>
      <c r="O291" s="357">
        <v>99</v>
      </c>
      <c r="P291" s="357">
        <v>0</v>
      </c>
      <c r="Q291" s="357">
        <v>0</v>
      </c>
      <c r="R291" s="357">
        <v>0</v>
      </c>
      <c r="S291" s="357">
        <v>0.04</v>
      </c>
      <c r="T291" s="357">
        <v>0.03</v>
      </c>
      <c r="U291" s="357">
        <v>5</v>
      </c>
      <c r="V291" s="357">
        <v>1</v>
      </c>
      <c r="W291" s="358">
        <v>0.3</v>
      </c>
    </row>
    <row r="292" spans="2:23" x14ac:dyDescent="0.4">
      <c r="B292" s="355" t="s">
        <v>941</v>
      </c>
      <c r="C292" s="356" t="s">
        <v>941</v>
      </c>
      <c r="D292" s="357" t="s">
        <v>203</v>
      </c>
      <c r="E292" s="357">
        <v>9</v>
      </c>
      <c r="F292" s="357">
        <v>0.3</v>
      </c>
      <c r="G292" s="357">
        <v>0</v>
      </c>
      <c r="H292" s="357">
        <v>1.7</v>
      </c>
      <c r="I292" s="357">
        <v>62</v>
      </c>
      <c r="J292" s="357">
        <v>62</v>
      </c>
      <c r="K292" s="357">
        <v>11</v>
      </c>
      <c r="L292" s="357">
        <v>2</v>
      </c>
      <c r="M292" s="357">
        <v>8</v>
      </c>
      <c r="N292" s="357">
        <v>0.2</v>
      </c>
      <c r="O292" s="357">
        <v>31</v>
      </c>
      <c r="P292" s="357">
        <v>0</v>
      </c>
      <c r="Q292" s="357">
        <v>0.1</v>
      </c>
      <c r="R292" s="357">
        <v>13</v>
      </c>
      <c r="S292" s="357">
        <v>0.02</v>
      </c>
      <c r="T292" s="357">
        <v>0.01</v>
      </c>
      <c r="U292" s="357">
        <v>5</v>
      </c>
      <c r="V292" s="357">
        <v>0.2</v>
      </c>
      <c r="W292" s="358">
        <v>0.1</v>
      </c>
    </row>
    <row r="293" spans="2:23" x14ac:dyDescent="0.4">
      <c r="B293" s="355" t="s">
        <v>941</v>
      </c>
      <c r="C293" s="356" t="s">
        <v>942</v>
      </c>
      <c r="D293" s="357"/>
      <c r="E293" s="357">
        <v>448</v>
      </c>
      <c r="F293" s="357">
        <v>9.1999999999999993</v>
      </c>
      <c r="G293" s="357">
        <v>10</v>
      </c>
      <c r="H293" s="357">
        <v>77.5</v>
      </c>
      <c r="I293" s="357">
        <v>474</v>
      </c>
      <c r="J293" s="357">
        <v>357</v>
      </c>
      <c r="K293" s="357">
        <v>61</v>
      </c>
      <c r="L293" s="357">
        <v>35</v>
      </c>
      <c r="M293" s="357">
        <v>136</v>
      </c>
      <c r="N293" s="357">
        <v>0.9</v>
      </c>
      <c r="O293" s="357">
        <v>199</v>
      </c>
      <c r="P293" s="357">
        <v>0</v>
      </c>
      <c r="Q293" s="357">
        <v>1.3</v>
      </c>
      <c r="R293" s="357">
        <v>35</v>
      </c>
      <c r="S293" s="357">
        <v>0.13</v>
      </c>
      <c r="T293" s="357">
        <v>0.1</v>
      </c>
      <c r="U293" s="357">
        <v>15</v>
      </c>
      <c r="V293" s="357">
        <v>2.9</v>
      </c>
      <c r="W293" s="358">
        <v>1.2</v>
      </c>
    </row>
    <row r="294" spans="2:23" x14ac:dyDescent="0.4">
      <c r="B294" s="355" t="s">
        <v>941</v>
      </c>
      <c r="C294" s="356" t="s">
        <v>858</v>
      </c>
      <c r="D294" s="357" t="s">
        <v>915</v>
      </c>
      <c r="E294" s="357">
        <v>252</v>
      </c>
      <c r="F294" s="357">
        <v>3.8</v>
      </c>
      <c r="G294" s="357">
        <v>0.5</v>
      </c>
      <c r="H294" s="357">
        <v>55.7</v>
      </c>
      <c r="I294" s="357">
        <v>2</v>
      </c>
      <c r="J294" s="357">
        <v>44</v>
      </c>
      <c r="K294" s="357">
        <v>5</v>
      </c>
      <c r="L294" s="357">
        <v>11</v>
      </c>
      <c r="M294" s="357">
        <v>51</v>
      </c>
      <c r="N294" s="357">
        <v>0.2</v>
      </c>
      <c r="O294" s="357">
        <v>0</v>
      </c>
      <c r="P294" s="357">
        <v>0</v>
      </c>
      <c r="Q294" s="357">
        <v>0</v>
      </c>
      <c r="R294" s="357">
        <v>0</v>
      </c>
      <c r="S294" s="357">
        <v>0.03</v>
      </c>
      <c r="T294" s="357">
        <v>0.02</v>
      </c>
      <c r="U294" s="357">
        <v>0</v>
      </c>
      <c r="V294" s="357">
        <v>0.5</v>
      </c>
      <c r="W294" s="358">
        <v>0</v>
      </c>
    </row>
    <row r="295" spans="2:23" x14ac:dyDescent="0.4">
      <c r="B295" s="355" t="s">
        <v>941</v>
      </c>
      <c r="C295" s="356" t="s">
        <v>941</v>
      </c>
      <c r="D295" s="357" t="s">
        <v>959</v>
      </c>
      <c r="E295" s="357">
        <v>54</v>
      </c>
      <c r="F295" s="357">
        <v>8.3000000000000007</v>
      </c>
      <c r="G295" s="357">
        <v>1.6</v>
      </c>
      <c r="H295" s="357">
        <v>1</v>
      </c>
      <c r="I295" s="357">
        <v>97</v>
      </c>
      <c r="J295" s="357">
        <v>144</v>
      </c>
      <c r="K295" s="357">
        <v>10</v>
      </c>
      <c r="L295" s="357">
        <v>13</v>
      </c>
      <c r="M295" s="357">
        <v>83</v>
      </c>
      <c r="N295" s="357">
        <v>0.1</v>
      </c>
      <c r="O295" s="357">
        <v>10</v>
      </c>
      <c r="P295" s="357">
        <v>1.4</v>
      </c>
      <c r="Q295" s="357">
        <v>0.5</v>
      </c>
      <c r="R295" s="357">
        <v>0</v>
      </c>
      <c r="S295" s="357">
        <v>0.02</v>
      </c>
      <c r="T295" s="357">
        <v>0.02</v>
      </c>
      <c r="U295" s="357">
        <v>0</v>
      </c>
      <c r="V295" s="357">
        <v>0</v>
      </c>
      <c r="W295" s="358">
        <v>0.2</v>
      </c>
    </row>
    <row r="296" spans="2:23" x14ac:dyDescent="0.4">
      <c r="B296" s="355" t="s">
        <v>941</v>
      </c>
      <c r="C296" s="356" t="s">
        <v>941</v>
      </c>
      <c r="D296" s="357" t="s">
        <v>206</v>
      </c>
      <c r="E296" s="357">
        <v>93</v>
      </c>
      <c r="F296" s="357">
        <v>1.6</v>
      </c>
      <c r="G296" s="357">
        <v>6.6</v>
      </c>
      <c r="H296" s="357">
        <v>6.4</v>
      </c>
      <c r="I296" s="357">
        <v>159</v>
      </c>
      <c r="J296" s="357">
        <v>6</v>
      </c>
      <c r="K296" s="357">
        <v>1</v>
      </c>
      <c r="L296" s="357">
        <v>4</v>
      </c>
      <c r="M296" s="357">
        <v>11</v>
      </c>
      <c r="N296" s="357">
        <v>0.1</v>
      </c>
      <c r="O296" s="357">
        <v>1</v>
      </c>
      <c r="P296" s="357">
        <v>0</v>
      </c>
      <c r="Q296" s="357">
        <v>0</v>
      </c>
      <c r="R296" s="357">
        <v>0</v>
      </c>
      <c r="S296" s="357">
        <v>0.02</v>
      </c>
      <c r="T296" s="357">
        <v>0.01</v>
      </c>
      <c r="U296" s="357">
        <v>0</v>
      </c>
      <c r="V296" s="357">
        <v>0.4</v>
      </c>
      <c r="W296" s="358">
        <v>0.3</v>
      </c>
    </row>
    <row r="297" spans="2:23" x14ac:dyDescent="0.4">
      <c r="B297" s="355" t="s">
        <v>941</v>
      </c>
      <c r="C297" s="356" t="s">
        <v>941</v>
      </c>
      <c r="D297" s="357" t="s">
        <v>207</v>
      </c>
      <c r="E297" s="357">
        <v>52</v>
      </c>
      <c r="F297" s="357">
        <v>1.9</v>
      </c>
      <c r="G297" s="357">
        <v>1</v>
      </c>
      <c r="H297" s="357">
        <v>8.6999999999999993</v>
      </c>
      <c r="I297" s="357">
        <v>120</v>
      </c>
      <c r="J297" s="357">
        <v>139</v>
      </c>
      <c r="K297" s="357">
        <v>11</v>
      </c>
      <c r="L297" s="357">
        <v>8</v>
      </c>
      <c r="M297" s="357">
        <v>22</v>
      </c>
      <c r="N297" s="357">
        <v>0.2</v>
      </c>
      <c r="O297" s="357">
        <v>64</v>
      </c>
      <c r="P297" s="357">
        <v>0</v>
      </c>
      <c r="Q297" s="357">
        <v>0.4</v>
      </c>
      <c r="R297" s="357">
        <v>2</v>
      </c>
      <c r="S297" s="357">
        <v>0.03</v>
      </c>
      <c r="T297" s="357">
        <v>0.02</v>
      </c>
      <c r="U297" s="357">
        <v>7</v>
      </c>
      <c r="V297" s="357">
        <v>0.6</v>
      </c>
      <c r="W297" s="358">
        <v>0.3</v>
      </c>
    </row>
    <row r="298" spans="2:23" x14ac:dyDescent="0.4">
      <c r="B298" s="355" t="s">
        <v>941</v>
      </c>
      <c r="C298" s="356" t="s">
        <v>941</v>
      </c>
      <c r="D298" s="357" t="s">
        <v>208</v>
      </c>
      <c r="E298" s="357">
        <v>6</v>
      </c>
      <c r="F298" s="357">
        <v>0.3</v>
      </c>
      <c r="G298" s="357">
        <v>0.2</v>
      </c>
      <c r="H298" s="357">
        <v>0.9</v>
      </c>
      <c r="I298" s="357">
        <v>41</v>
      </c>
      <c r="J298" s="357">
        <v>27</v>
      </c>
      <c r="K298" s="357">
        <v>12</v>
      </c>
      <c r="L298" s="357">
        <v>5</v>
      </c>
      <c r="M298" s="357">
        <v>8</v>
      </c>
      <c r="N298" s="357">
        <v>0</v>
      </c>
      <c r="O298" s="357">
        <v>5</v>
      </c>
      <c r="P298" s="357">
        <v>0</v>
      </c>
      <c r="Q298" s="357">
        <v>0.1</v>
      </c>
      <c r="R298" s="357">
        <v>6</v>
      </c>
      <c r="S298" s="357">
        <v>0.01</v>
      </c>
      <c r="T298" s="357">
        <v>0.01</v>
      </c>
      <c r="U298" s="357">
        <v>1</v>
      </c>
      <c r="V298" s="357">
        <v>0.4</v>
      </c>
      <c r="W298" s="358">
        <v>0.1</v>
      </c>
    </row>
    <row r="299" spans="2:23" x14ac:dyDescent="0.4">
      <c r="B299" s="355" t="s">
        <v>941</v>
      </c>
      <c r="C299" s="356" t="s">
        <v>942</v>
      </c>
      <c r="D299" s="357"/>
      <c r="E299" s="357">
        <v>457</v>
      </c>
      <c r="F299" s="357">
        <v>15.9</v>
      </c>
      <c r="G299" s="357">
        <v>9.9</v>
      </c>
      <c r="H299" s="357">
        <v>72.7</v>
      </c>
      <c r="I299" s="357">
        <v>419</v>
      </c>
      <c r="J299" s="357">
        <v>360</v>
      </c>
      <c r="K299" s="357">
        <v>39</v>
      </c>
      <c r="L299" s="357">
        <v>41</v>
      </c>
      <c r="M299" s="357">
        <v>175</v>
      </c>
      <c r="N299" s="357">
        <v>0.6</v>
      </c>
      <c r="O299" s="357">
        <v>80</v>
      </c>
      <c r="P299" s="357">
        <v>1.4</v>
      </c>
      <c r="Q299" s="357">
        <v>1</v>
      </c>
      <c r="R299" s="357">
        <v>8</v>
      </c>
      <c r="S299" s="357">
        <v>0.11</v>
      </c>
      <c r="T299" s="357">
        <v>0.08</v>
      </c>
      <c r="U299" s="357">
        <v>8</v>
      </c>
      <c r="V299" s="357">
        <v>1.9</v>
      </c>
      <c r="W299" s="358">
        <v>0.9</v>
      </c>
    </row>
    <row r="300" spans="2:23" x14ac:dyDescent="0.4">
      <c r="B300" s="355" t="s">
        <v>944</v>
      </c>
      <c r="C300" s="356"/>
      <c r="D300" s="357"/>
      <c r="E300" s="357">
        <v>905</v>
      </c>
      <c r="F300" s="357">
        <v>25.1</v>
      </c>
      <c r="G300" s="357">
        <v>19.899999999999999</v>
      </c>
      <c r="H300" s="357">
        <v>150.19999999999999</v>
      </c>
      <c r="I300" s="357">
        <v>893</v>
      </c>
      <c r="J300" s="357">
        <v>717</v>
      </c>
      <c r="K300" s="357">
        <v>100</v>
      </c>
      <c r="L300" s="357">
        <v>76</v>
      </c>
      <c r="M300" s="357">
        <v>311</v>
      </c>
      <c r="N300" s="357">
        <v>1.5</v>
      </c>
      <c r="O300" s="357">
        <v>279</v>
      </c>
      <c r="P300" s="357">
        <v>1.4</v>
      </c>
      <c r="Q300" s="357">
        <v>2.2999999999999998</v>
      </c>
      <c r="R300" s="357">
        <v>43</v>
      </c>
      <c r="S300" s="357">
        <v>0.24</v>
      </c>
      <c r="T300" s="357">
        <v>0.18</v>
      </c>
      <c r="U300" s="357">
        <v>23</v>
      </c>
      <c r="V300" s="357">
        <v>4.8</v>
      </c>
      <c r="W300" s="358">
        <v>2.1</v>
      </c>
    </row>
    <row r="301" spans="2:23" x14ac:dyDescent="0.4">
      <c r="B301" s="359">
        <v>45315</v>
      </c>
      <c r="C301" s="356" t="s">
        <v>848</v>
      </c>
      <c r="D301" s="357" t="s">
        <v>915</v>
      </c>
      <c r="E301" s="357">
        <v>252</v>
      </c>
      <c r="F301" s="357">
        <v>3.8</v>
      </c>
      <c r="G301" s="357">
        <v>0.5</v>
      </c>
      <c r="H301" s="357">
        <v>55.7</v>
      </c>
      <c r="I301" s="357">
        <v>2</v>
      </c>
      <c r="J301" s="357">
        <v>44</v>
      </c>
      <c r="K301" s="357">
        <v>5</v>
      </c>
      <c r="L301" s="357">
        <v>11</v>
      </c>
      <c r="M301" s="357">
        <v>51</v>
      </c>
      <c r="N301" s="357">
        <v>0.2</v>
      </c>
      <c r="O301" s="357">
        <v>0</v>
      </c>
      <c r="P301" s="357">
        <v>0</v>
      </c>
      <c r="Q301" s="357">
        <v>0</v>
      </c>
      <c r="R301" s="357">
        <v>0</v>
      </c>
      <c r="S301" s="357">
        <v>0.03</v>
      </c>
      <c r="T301" s="357">
        <v>0.02</v>
      </c>
      <c r="U301" s="357">
        <v>0</v>
      </c>
      <c r="V301" s="357">
        <v>0.5</v>
      </c>
      <c r="W301" s="358">
        <v>0</v>
      </c>
    </row>
    <row r="302" spans="2:23" x14ac:dyDescent="0.4">
      <c r="B302" s="355" t="s">
        <v>941</v>
      </c>
      <c r="C302" s="356" t="s">
        <v>941</v>
      </c>
      <c r="D302" s="357" t="s">
        <v>209</v>
      </c>
      <c r="E302" s="357">
        <v>53</v>
      </c>
      <c r="F302" s="357">
        <v>2.9</v>
      </c>
      <c r="G302" s="357">
        <v>2.8</v>
      </c>
      <c r="H302" s="357">
        <v>3.8</v>
      </c>
      <c r="I302" s="357">
        <v>129</v>
      </c>
      <c r="J302" s="357">
        <v>34</v>
      </c>
      <c r="K302" s="357">
        <v>12</v>
      </c>
      <c r="L302" s="357">
        <v>3</v>
      </c>
      <c r="M302" s="357">
        <v>41</v>
      </c>
      <c r="N302" s="357">
        <v>0.4</v>
      </c>
      <c r="O302" s="357">
        <v>0</v>
      </c>
      <c r="P302" s="357">
        <v>0.5</v>
      </c>
      <c r="Q302" s="357">
        <v>0.3</v>
      </c>
      <c r="R302" s="357">
        <v>3</v>
      </c>
      <c r="S302" s="357">
        <v>0.02</v>
      </c>
      <c r="T302" s="357">
        <v>0.1</v>
      </c>
      <c r="U302" s="357">
        <v>0</v>
      </c>
      <c r="V302" s="357">
        <v>0.1</v>
      </c>
      <c r="W302" s="358">
        <v>0.4</v>
      </c>
    </row>
    <row r="303" spans="2:23" x14ac:dyDescent="0.4">
      <c r="B303" s="355" t="s">
        <v>941</v>
      </c>
      <c r="C303" s="356" t="s">
        <v>941</v>
      </c>
      <c r="D303" s="357" t="s">
        <v>211</v>
      </c>
      <c r="E303" s="357">
        <v>6</v>
      </c>
      <c r="F303" s="357">
        <v>0.3</v>
      </c>
      <c r="G303" s="357">
        <v>0.1</v>
      </c>
      <c r="H303" s="357">
        <v>1</v>
      </c>
      <c r="I303" s="357">
        <v>74</v>
      </c>
      <c r="J303" s="357">
        <v>44</v>
      </c>
      <c r="K303" s="357">
        <v>16</v>
      </c>
      <c r="L303" s="357">
        <v>3</v>
      </c>
      <c r="M303" s="357">
        <v>5</v>
      </c>
      <c r="N303" s="357">
        <v>0.2</v>
      </c>
      <c r="O303" s="357">
        <v>54</v>
      </c>
      <c r="P303" s="357">
        <v>0</v>
      </c>
      <c r="Q303" s="357">
        <v>0.1</v>
      </c>
      <c r="R303" s="357">
        <v>13</v>
      </c>
      <c r="S303" s="357">
        <v>0</v>
      </c>
      <c r="T303" s="357">
        <v>0.01</v>
      </c>
      <c r="U303" s="357">
        <v>4</v>
      </c>
      <c r="V303" s="357">
        <v>0.2</v>
      </c>
      <c r="W303" s="358">
        <v>0.1</v>
      </c>
    </row>
    <row r="304" spans="2:23" x14ac:dyDescent="0.4">
      <c r="B304" s="355" t="s">
        <v>941</v>
      </c>
      <c r="C304" s="356" t="s">
        <v>941</v>
      </c>
      <c r="D304" s="357" t="s">
        <v>212</v>
      </c>
      <c r="E304" s="357">
        <v>43</v>
      </c>
      <c r="F304" s="357">
        <v>2.4</v>
      </c>
      <c r="G304" s="357">
        <v>1.9</v>
      </c>
      <c r="H304" s="357">
        <v>3.4</v>
      </c>
      <c r="I304" s="357">
        <v>310</v>
      </c>
      <c r="J304" s="357">
        <v>114</v>
      </c>
      <c r="K304" s="357">
        <v>7</v>
      </c>
      <c r="L304" s="357">
        <v>8</v>
      </c>
      <c r="M304" s="357">
        <v>31</v>
      </c>
      <c r="N304" s="357">
        <v>0.3</v>
      </c>
      <c r="O304" s="357">
        <v>1</v>
      </c>
      <c r="P304" s="357">
        <v>0</v>
      </c>
      <c r="Q304" s="357">
        <v>0</v>
      </c>
      <c r="R304" s="357">
        <v>0</v>
      </c>
      <c r="S304" s="357">
        <v>0.09</v>
      </c>
      <c r="T304" s="357">
        <v>0.02</v>
      </c>
      <c r="U304" s="357">
        <v>3</v>
      </c>
      <c r="V304" s="357">
        <v>0.4</v>
      </c>
      <c r="W304" s="358">
        <v>0.7</v>
      </c>
    </row>
    <row r="305" spans="2:23" x14ac:dyDescent="0.4">
      <c r="B305" s="355" t="s">
        <v>941</v>
      </c>
      <c r="C305" s="356" t="s">
        <v>941</v>
      </c>
      <c r="D305" s="357" t="s">
        <v>213</v>
      </c>
      <c r="E305" s="357">
        <v>26</v>
      </c>
      <c r="F305" s="357">
        <v>0.2</v>
      </c>
      <c r="G305" s="357">
        <v>2.2000000000000002</v>
      </c>
      <c r="H305" s="357">
        <v>1.2</v>
      </c>
      <c r="I305" s="357">
        <v>62</v>
      </c>
      <c r="J305" s="357">
        <v>0</v>
      </c>
      <c r="K305" s="357">
        <v>0</v>
      </c>
      <c r="L305" s="357">
        <v>0</v>
      </c>
      <c r="M305" s="357">
        <v>0</v>
      </c>
      <c r="N305" s="357">
        <v>0</v>
      </c>
      <c r="O305" s="357">
        <v>0</v>
      </c>
      <c r="P305" s="357">
        <v>0</v>
      </c>
      <c r="Q305" s="357">
        <v>0</v>
      </c>
      <c r="R305" s="357">
        <v>0</v>
      </c>
      <c r="S305" s="357">
        <v>0</v>
      </c>
      <c r="T305" s="357">
        <v>0</v>
      </c>
      <c r="U305" s="357">
        <v>0</v>
      </c>
      <c r="V305" s="357">
        <v>0</v>
      </c>
      <c r="W305" s="358">
        <v>0.2</v>
      </c>
    </row>
    <row r="306" spans="2:23" x14ac:dyDescent="0.4">
      <c r="B306" s="355" t="s">
        <v>941</v>
      </c>
      <c r="C306" s="356" t="s">
        <v>942</v>
      </c>
      <c r="D306" s="357"/>
      <c r="E306" s="357">
        <v>380</v>
      </c>
      <c r="F306" s="357">
        <v>9.6</v>
      </c>
      <c r="G306" s="357">
        <v>7.5</v>
      </c>
      <c r="H306" s="357">
        <v>65.099999999999994</v>
      </c>
      <c r="I306" s="357">
        <v>577</v>
      </c>
      <c r="J306" s="357">
        <v>236</v>
      </c>
      <c r="K306" s="357">
        <v>40</v>
      </c>
      <c r="L306" s="357">
        <v>25</v>
      </c>
      <c r="M306" s="357">
        <v>128</v>
      </c>
      <c r="N306" s="357">
        <v>1.1000000000000001</v>
      </c>
      <c r="O306" s="357">
        <v>55</v>
      </c>
      <c r="P306" s="357">
        <v>0.5</v>
      </c>
      <c r="Q306" s="357">
        <v>0.4</v>
      </c>
      <c r="R306" s="357">
        <v>16</v>
      </c>
      <c r="S306" s="357">
        <v>0.14000000000000001</v>
      </c>
      <c r="T306" s="357">
        <v>0.15</v>
      </c>
      <c r="U306" s="357">
        <v>7</v>
      </c>
      <c r="V306" s="357">
        <v>1.2</v>
      </c>
      <c r="W306" s="358">
        <v>1.4</v>
      </c>
    </row>
    <row r="307" spans="2:23" x14ac:dyDescent="0.4">
      <c r="B307" s="355" t="s">
        <v>941</v>
      </c>
      <c r="C307" s="356" t="s">
        <v>858</v>
      </c>
      <c r="D307" s="357" t="s">
        <v>915</v>
      </c>
      <c r="E307" s="357">
        <v>252</v>
      </c>
      <c r="F307" s="357">
        <v>3.8</v>
      </c>
      <c r="G307" s="357">
        <v>0.5</v>
      </c>
      <c r="H307" s="357">
        <v>55.7</v>
      </c>
      <c r="I307" s="357">
        <v>2</v>
      </c>
      <c r="J307" s="357">
        <v>44</v>
      </c>
      <c r="K307" s="357">
        <v>5</v>
      </c>
      <c r="L307" s="357">
        <v>11</v>
      </c>
      <c r="M307" s="357">
        <v>51</v>
      </c>
      <c r="N307" s="357">
        <v>0.2</v>
      </c>
      <c r="O307" s="357">
        <v>0</v>
      </c>
      <c r="P307" s="357">
        <v>0</v>
      </c>
      <c r="Q307" s="357">
        <v>0</v>
      </c>
      <c r="R307" s="357">
        <v>0</v>
      </c>
      <c r="S307" s="357">
        <v>0.03</v>
      </c>
      <c r="T307" s="357">
        <v>0.02</v>
      </c>
      <c r="U307" s="357">
        <v>0</v>
      </c>
      <c r="V307" s="357">
        <v>0.5</v>
      </c>
      <c r="W307" s="358">
        <v>0</v>
      </c>
    </row>
    <row r="308" spans="2:23" x14ac:dyDescent="0.4">
      <c r="B308" s="355" t="s">
        <v>941</v>
      </c>
      <c r="C308" s="356" t="s">
        <v>941</v>
      </c>
      <c r="D308" s="357" t="s">
        <v>214</v>
      </c>
      <c r="E308" s="357">
        <v>69</v>
      </c>
      <c r="F308" s="357">
        <v>2.6</v>
      </c>
      <c r="G308" s="357">
        <v>4.7</v>
      </c>
      <c r="H308" s="357">
        <v>3.9</v>
      </c>
      <c r="I308" s="357">
        <v>156</v>
      </c>
      <c r="J308" s="357">
        <v>193</v>
      </c>
      <c r="K308" s="357">
        <v>14</v>
      </c>
      <c r="L308" s="357">
        <v>17</v>
      </c>
      <c r="M308" s="357">
        <v>29</v>
      </c>
      <c r="N308" s="357">
        <v>0.6</v>
      </c>
      <c r="O308" s="357">
        <v>278</v>
      </c>
      <c r="P308" s="357">
        <v>0.1</v>
      </c>
      <c r="Q308" s="357">
        <v>0.5</v>
      </c>
      <c r="R308" s="357">
        <v>55</v>
      </c>
      <c r="S308" s="357">
        <v>0.03</v>
      </c>
      <c r="T308" s="357">
        <v>0.06</v>
      </c>
      <c r="U308" s="357">
        <v>7</v>
      </c>
      <c r="V308" s="357">
        <v>0.8</v>
      </c>
      <c r="W308" s="358">
        <v>0.3</v>
      </c>
    </row>
    <row r="309" spans="2:23" x14ac:dyDescent="0.4">
      <c r="B309" s="355" t="s">
        <v>941</v>
      </c>
      <c r="C309" s="356" t="s">
        <v>941</v>
      </c>
      <c r="D309" s="357" t="s">
        <v>215</v>
      </c>
      <c r="E309" s="357">
        <v>7</v>
      </c>
      <c r="F309" s="357">
        <v>0.1</v>
      </c>
      <c r="G309" s="357">
        <v>0.3</v>
      </c>
      <c r="H309" s="357">
        <v>1.6</v>
      </c>
      <c r="I309" s="357">
        <v>69</v>
      </c>
      <c r="J309" s="357">
        <v>8</v>
      </c>
      <c r="K309" s="357">
        <v>13</v>
      </c>
      <c r="L309" s="357">
        <v>1</v>
      </c>
      <c r="M309" s="357">
        <v>2</v>
      </c>
      <c r="N309" s="357">
        <v>0.1</v>
      </c>
      <c r="O309" s="357">
        <v>0</v>
      </c>
      <c r="P309" s="357">
        <v>0</v>
      </c>
      <c r="Q309" s="357">
        <v>0</v>
      </c>
      <c r="R309" s="357">
        <v>0</v>
      </c>
      <c r="S309" s="357">
        <v>0</v>
      </c>
      <c r="T309" s="357">
        <v>0</v>
      </c>
      <c r="U309" s="357">
        <v>0</v>
      </c>
      <c r="V309" s="357">
        <v>0.5</v>
      </c>
      <c r="W309" s="358">
        <v>0.2</v>
      </c>
    </row>
    <row r="310" spans="2:23" x14ac:dyDescent="0.4">
      <c r="B310" s="355" t="s">
        <v>941</v>
      </c>
      <c r="C310" s="356" t="s">
        <v>941</v>
      </c>
      <c r="D310" s="357" t="s">
        <v>216</v>
      </c>
      <c r="E310" s="357">
        <v>33</v>
      </c>
      <c r="F310" s="357">
        <v>1.1000000000000001</v>
      </c>
      <c r="G310" s="357">
        <v>0.2</v>
      </c>
      <c r="H310" s="357">
        <v>6.5</v>
      </c>
      <c r="I310" s="357">
        <v>198</v>
      </c>
      <c r="J310" s="357">
        <v>119</v>
      </c>
      <c r="K310" s="357">
        <v>5</v>
      </c>
      <c r="L310" s="357">
        <v>7</v>
      </c>
      <c r="M310" s="357">
        <v>19</v>
      </c>
      <c r="N310" s="357">
        <v>0.1</v>
      </c>
      <c r="O310" s="357">
        <v>127</v>
      </c>
      <c r="P310" s="357">
        <v>0.1</v>
      </c>
      <c r="Q310" s="357">
        <v>0</v>
      </c>
      <c r="R310" s="357">
        <v>1</v>
      </c>
      <c r="S310" s="357">
        <v>0.02</v>
      </c>
      <c r="T310" s="357">
        <v>0.02</v>
      </c>
      <c r="U310" s="357">
        <v>4</v>
      </c>
      <c r="V310" s="357">
        <v>0.8</v>
      </c>
      <c r="W310" s="358">
        <v>0.5</v>
      </c>
    </row>
    <row r="311" spans="2:23" x14ac:dyDescent="0.4">
      <c r="B311" s="355" t="s">
        <v>941</v>
      </c>
      <c r="C311" s="356" t="s">
        <v>941</v>
      </c>
      <c r="D311" s="357" t="s">
        <v>217</v>
      </c>
      <c r="E311" s="357">
        <v>7</v>
      </c>
      <c r="F311" s="357">
        <v>0.1</v>
      </c>
      <c r="G311" s="357">
        <v>0</v>
      </c>
      <c r="H311" s="357">
        <v>1.7</v>
      </c>
      <c r="I311" s="357">
        <v>236</v>
      </c>
      <c r="J311" s="357">
        <v>15</v>
      </c>
      <c r="K311" s="357">
        <v>3</v>
      </c>
      <c r="L311" s="357">
        <v>2</v>
      </c>
      <c r="M311" s="357">
        <v>5</v>
      </c>
      <c r="N311" s="357">
        <v>0</v>
      </c>
      <c r="O311" s="357">
        <v>0</v>
      </c>
      <c r="P311" s="357">
        <v>0</v>
      </c>
      <c r="Q311" s="357">
        <v>0</v>
      </c>
      <c r="R311" s="357">
        <v>0</v>
      </c>
      <c r="S311" s="357">
        <v>0.02</v>
      </c>
      <c r="T311" s="357">
        <v>0</v>
      </c>
      <c r="U311" s="357">
        <v>6</v>
      </c>
      <c r="V311" s="357">
        <v>0</v>
      </c>
      <c r="W311" s="358">
        <v>0.6</v>
      </c>
    </row>
    <row r="312" spans="2:23" x14ac:dyDescent="0.4">
      <c r="B312" s="355" t="s">
        <v>941</v>
      </c>
      <c r="C312" s="356" t="s">
        <v>942</v>
      </c>
      <c r="D312" s="357"/>
      <c r="E312" s="357">
        <v>368</v>
      </c>
      <c r="F312" s="357">
        <v>7.7</v>
      </c>
      <c r="G312" s="357">
        <v>5.7</v>
      </c>
      <c r="H312" s="357">
        <v>69.400000000000006</v>
      </c>
      <c r="I312" s="357">
        <v>661</v>
      </c>
      <c r="J312" s="357">
        <v>379</v>
      </c>
      <c r="K312" s="357">
        <v>40</v>
      </c>
      <c r="L312" s="357">
        <v>38</v>
      </c>
      <c r="M312" s="357">
        <v>106</v>
      </c>
      <c r="N312" s="357">
        <v>1</v>
      </c>
      <c r="O312" s="357">
        <v>405</v>
      </c>
      <c r="P312" s="357">
        <v>0.2</v>
      </c>
      <c r="Q312" s="357">
        <v>0.5</v>
      </c>
      <c r="R312" s="357">
        <v>56</v>
      </c>
      <c r="S312" s="357">
        <v>0.1</v>
      </c>
      <c r="T312" s="357">
        <v>0.1</v>
      </c>
      <c r="U312" s="357">
        <v>17</v>
      </c>
      <c r="V312" s="357">
        <v>2.6</v>
      </c>
      <c r="W312" s="358">
        <v>1.6</v>
      </c>
    </row>
    <row r="313" spans="2:23" x14ac:dyDescent="0.4">
      <c r="B313" s="355" t="s">
        <v>944</v>
      </c>
      <c r="C313" s="356"/>
      <c r="D313" s="357"/>
      <c r="E313" s="357">
        <v>748</v>
      </c>
      <c r="F313" s="357">
        <v>17.3</v>
      </c>
      <c r="G313" s="357">
        <v>13.2</v>
      </c>
      <c r="H313" s="357">
        <v>134.5</v>
      </c>
      <c r="I313" s="357">
        <v>1238</v>
      </c>
      <c r="J313" s="357">
        <v>615</v>
      </c>
      <c r="K313" s="357">
        <v>80</v>
      </c>
      <c r="L313" s="357">
        <v>63</v>
      </c>
      <c r="M313" s="357">
        <v>234</v>
      </c>
      <c r="N313" s="357">
        <v>2.1</v>
      </c>
      <c r="O313" s="357">
        <v>460</v>
      </c>
      <c r="P313" s="357">
        <v>0.7</v>
      </c>
      <c r="Q313" s="357">
        <v>0.9</v>
      </c>
      <c r="R313" s="357">
        <v>72</v>
      </c>
      <c r="S313" s="357">
        <v>0.24</v>
      </c>
      <c r="T313" s="357">
        <v>0.25</v>
      </c>
      <c r="U313" s="357">
        <v>24</v>
      </c>
      <c r="V313" s="357">
        <v>3.8</v>
      </c>
      <c r="W313" s="358">
        <v>3</v>
      </c>
    </row>
    <row r="314" spans="2:23" x14ac:dyDescent="0.4">
      <c r="B314" s="359">
        <v>45316</v>
      </c>
      <c r="C314" s="356" t="s">
        <v>848</v>
      </c>
      <c r="D314" s="357" t="s">
        <v>915</v>
      </c>
      <c r="E314" s="357">
        <v>252</v>
      </c>
      <c r="F314" s="357">
        <v>3.8</v>
      </c>
      <c r="G314" s="357">
        <v>0.5</v>
      </c>
      <c r="H314" s="357">
        <v>55.7</v>
      </c>
      <c r="I314" s="357">
        <v>2</v>
      </c>
      <c r="J314" s="357">
        <v>44</v>
      </c>
      <c r="K314" s="357">
        <v>5</v>
      </c>
      <c r="L314" s="357">
        <v>11</v>
      </c>
      <c r="M314" s="357">
        <v>51</v>
      </c>
      <c r="N314" s="357">
        <v>0.2</v>
      </c>
      <c r="O314" s="357">
        <v>0</v>
      </c>
      <c r="P314" s="357">
        <v>0</v>
      </c>
      <c r="Q314" s="357">
        <v>0</v>
      </c>
      <c r="R314" s="357">
        <v>0</v>
      </c>
      <c r="S314" s="357">
        <v>0.03</v>
      </c>
      <c r="T314" s="357">
        <v>0.02</v>
      </c>
      <c r="U314" s="357">
        <v>0</v>
      </c>
      <c r="V314" s="357">
        <v>0.5</v>
      </c>
      <c r="W314" s="358">
        <v>0</v>
      </c>
    </row>
    <row r="315" spans="2:23" x14ac:dyDescent="0.4">
      <c r="B315" s="355" t="s">
        <v>941</v>
      </c>
      <c r="C315" s="356" t="s">
        <v>941</v>
      </c>
      <c r="D315" s="357" t="s">
        <v>218</v>
      </c>
      <c r="E315" s="357">
        <v>99</v>
      </c>
      <c r="F315" s="357">
        <v>7.1</v>
      </c>
      <c r="G315" s="357">
        <v>7.1</v>
      </c>
      <c r="H315" s="357">
        <v>1.6</v>
      </c>
      <c r="I315" s="357">
        <v>252</v>
      </c>
      <c r="J315" s="357">
        <v>122</v>
      </c>
      <c r="K315" s="357">
        <v>3</v>
      </c>
      <c r="L315" s="357">
        <v>9</v>
      </c>
      <c r="M315" s="357">
        <v>72</v>
      </c>
      <c r="N315" s="357">
        <v>0.3</v>
      </c>
      <c r="O315" s="357">
        <v>17</v>
      </c>
      <c r="P315" s="357">
        <v>0.2</v>
      </c>
      <c r="Q315" s="357">
        <v>0</v>
      </c>
      <c r="R315" s="357">
        <v>13</v>
      </c>
      <c r="S315" s="357">
        <v>0.04</v>
      </c>
      <c r="T315" s="357">
        <v>0.06</v>
      </c>
      <c r="U315" s="357">
        <v>1</v>
      </c>
      <c r="V315" s="357">
        <v>0</v>
      </c>
      <c r="W315" s="358">
        <v>0.7</v>
      </c>
    </row>
    <row r="316" spans="2:23" x14ac:dyDescent="0.4">
      <c r="B316" s="355" t="s">
        <v>941</v>
      </c>
      <c r="C316" s="356" t="s">
        <v>941</v>
      </c>
      <c r="D316" s="357" t="s">
        <v>960</v>
      </c>
      <c r="E316" s="357">
        <v>9</v>
      </c>
      <c r="F316" s="357">
        <v>0.4</v>
      </c>
      <c r="G316" s="357">
        <v>0.1</v>
      </c>
      <c r="H316" s="357">
        <v>1.5</v>
      </c>
      <c r="I316" s="357">
        <v>129</v>
      </c>
      <c r="J316" s="357">
        <v>39</v>
      </c>
      <c r="K316" s="357">
        <v>5</v>
      </c>
      <c r="L316" s="357">
        <v>2</v>
      </c>
      <c r="M316" s="357">
        <v>5</v>
      </c>
      <c r="N316" s="357">
        <v>0</v>
      </c>
      <c r="O316" s="357">
        <v>30</v>
      </c>
      <c r="P316" s="357">
        <v>0</v>
      </c>
      <c r="Q316" s="357">
        <v>0</v>
      </c>
      <c r="R316" s="357">
        <v>3</v>
      </c>
      <c r="S316" s="357">
        <v>0</v>
      </c>
      <c r="T316" s="357">
        <v>0</v>
      </c>
      <c r="U316" s="357">
        <v>2</v>
      </c>
      <c r="V316" s="357">
        <v>0.4</v>
      </c>
      <c r="W316" s="358">
        <v>0.3</v>
      </c>
    </row>
    <row r="317" spans="2:23" x14ac:dyDescent="0.4">
      <c r="B317" s="355" t="s">
        <v>941</v>
      </c>
      <c r="C317" s="356" t="s">
        <v>941</v>
      </c>
      <c r="D317" s="357" t="s">
        <v>221</v>
      </c>
      <c r="E317" s="357">
        <v>39</v>
      </c>
      <c r="F317" s="357">
        <v>2.9</v>
      </c>
      <c r="G317" s="357">
        <v>1.5</v>
      </c>
      <c r="H317" s="357">
        <v>4.5</v>
      </c>
      <c r="I317" s="357">
        <v>143</v>
      </c>
      <c r="J317" s="357">
        <v>77</v>
      </c>
      <c r="K317" s="357">
        <v>21</v>
      </c>
      <c r="L317" s="357">
        <v>8</v>
      </c>
      <c r="M317" s="357">
        <v>50</v>
      </c>
      <c r="N317" s="357">
        <v>0.2</v>
      </c>
      <c r="O317" s="357">
        <v>6</v>
      </c>
      <c r="P317" s="357">
        <v>0.5</v>
      </c>
      <c r="Q317" s="357">
        <v>0.3</v>
      </c>
      <c r="R317" s="357">
        <v>2</v>
      </c>
      <c r="S317" s="357">
        <v>0.03</v>
      </c>
      <c r="T317" s="357">
        <v>0.03</v>
      </c>
      <c r="U317" s="357">
        <v>4</v>
      </c>
      <c r="V317" s="357">
        <v>0.9</v>
      </c>
      <c r="W317" s="358">
        <v>0.4</v>
      </c>
    </row>
    <row r="318" spans="2:23" x14ac:dyDescent="0.4">
      <c r="B318" s="355" t="s">
        <v>941</v>
      </c>
      <c r="C318" s="356" t="s">
        <v>941</v>
      </c>
      <c r="D318" s="357" t="s">
        <v>222</v>
      </c>
      <c r="E318" s="357">
        <v>5</v>
      </c>
      <c r="F318" s="357">
        <v>0.2</v>
      </c>
      <c r="G318" s="357">
        <v>0</v>
      </c>
      <c r="H318" s="357">
        <v>1</v>
      </c>
      <c r="I318" s="357">
        <v>63</v>
      </c>
      <c r="J318" s="357">
        <v>58</v>
      </c>
      <c r="K318" s="357">
        <v>13</v>
      </c>
      <c r="L318" s="357">
        <v>3</v>
      </c>
      <c r="M318" s="357">
        <v>6</v>
      </c>
      <c r="N318" s="357">
        <v>0.2</v>
      </c>
      <c r="O318" s="357">
        <v>125</v>
      </c>
      <c r="P318" s="357">
        <v>0</v>
      </c>
      <c r="Q318" s="357">
        <v>0.2</v>
      </c>
      <c r="R318" s="357">
        <v>25</v>
      </c>
      <c r="S318" s="357">
        <v>0.01</v>
      </c>
      <c r="T318" s="357">
        <v>0.02</v>
      </c>
      <c r="U318" s="357">
        <v>2</v>
      </c>
      <c r="V318" s="357">
        <v>0.4</v>
      </c>
      <c r="W318" s="358">
        <v>0.1</v>
      </c>
    </row>
    <row r="319" spans="2:23" x14ac:dyDescent="0.4">
      <c r="B319" s="355" t="s">
        <v>941</v>
      </c>
      <c r="C319" s="356" t="s">
        <v>942</v>
      </c>
      <c r="D319" s="357"/>
      <c r="E319" s="357">
        <v>404</v>
      </c>
      <c r="F319" s="357">
        <v>14.4</v>
      </c>
      <c r="G319" s="357">
        <v>9.1999999999999993</v>
      </c>
      <c r="H319" s="357">
        <v>64.3</v>
      </c>
      <c r="I319" s="357">
        <v>589</v>
      </c>
      <c r="J319" s="357">
        <v>340</v>
      </c>
      <c r="K319" s="357">
        <v>47</v>
      </c>
      <c r="L319" s="357">
        <v>33</v>
      </c>
      <c r="M319" s="357">
        <v>184</v>
      </c>
      <c r="N319" s="357">
        <v>0.9</v>
      </c>
      <c r="O319" s="357">
        <v>178</v>
      </c>
      <c r="P319" s="357">
        <v>0.7</v>
      </c>
      <c r="Q319" s="357">
        <v>0.5</v>
      </c>
      <c r="R319" s="357">
        <v>43</v>
      </c>
      <c r="S319" s="357">
        <v>0.11</v>
      </c>
      <c r="T319" s="357">
        <v>0.13</v>
      </c>
      <c r="U319" s="357">
        <v>9</v>
      </c>
      <c r="V319" s="357">
        <v>2.2000000000000002</v>
      </c>
      <c r="W319" s="358">
        <v>1.5</v>
      </c>
    </row>
    <row r="320" spans="2:23" x14ac:dyDescent="0.4">
      <c r="B320" s="355" t="s">
        <v>941</v>
      </c>
      <c r="C320" s="356" t="s">
        <v>858</v>
      </c>
      <c r="D320" s="357" t="s">
        <v>915</v>
      </c>
      <c r="E320" s="357">
        <v>252</v>
      </c>
      <c r="F320" s="357">
        <v>3.8</v>
      </c>
      <c r="G320" s="357">
        <v>0.5</v>
      </c>
      <c r="H320" s="357">
        <v>55.7</v>
      </c>
      <c r="I320" s="357">
        <v>2</v>
      </c>
      <c r="J320" s="357">
        <v>44</v>
      </c>
      <c r="K320" s="357">
        <v>5</v>
      </c>
      <c r="L320" s="357">
        <v>11</v>
      </c>
      <c r="M320" s="357">
        <v>51</v>
      </c>
      <c r="N320" s="357">
        <v>0.2</v>
      </c>
      <c r="O320" s="357">
        <v>0</v>
      </c>
      <c r="P320" s="357">
        <v>0</v>
      </c>
      <c r="Q320" s="357">
        <v>0</v>
      </c>
      <c r="R320" s="357">
        <v>0</v>
      </c>
      <c r="S320" s="357">
        <v>0.03</v>
      </c>
      <c r="T320" s="357">
        <v>0.02</v>
      </c>
      <c r="U320" s="357">
        <v>0</v>
      </c>
      <c r="V320" s="357">
        <v>0.5</v>
      </c>
      <c r="W320" s="358">
        <v>0</v>
      </c>
    </row>
    <row r="321" spans="2:23" x14ac:dyDescent="0.4">
      <c r="B321" s="355" t="s">
        <v>941</v>
      </c>
      <c r="C321" s="356" t="s">
        <v>941</v>
      </c>
      <c r="D321" s="357" t="s">
        <v>223</v>
      </c>
      <c r="E321" s="357">
        <v>28</v>
      </c>
      <c r="F321" s="357">
        <v>1.8</v>
      </c>
      <c r="G321" s="357">
        <v>0.8</v>
      </c>
      <c r="H321" s="357">
        <v>3.6</v>
      </c>
      <c r="I321" s="357">
        <v>128</v>
      </c>
      <c r="J321" s="357">
        <v>95</v>
      </c>
      <c r="K321" s="357">
        <v>13</v>
      </c>
      <c r="L321" s="357">
        <v>7</v>
      </c>
      <c r="M321" s="357">
        <v>28</v>
      </c>
      <c r="N321" s="357">
        <v>0.1</v>
      </c>
      <c r="O321" s="357">
        <v>63</v>
      </c>
      <c r="P321" s="357">
        <v>0</v>
      </c>
      <c r="Q321" s="357">
        <v>0.1</v>
      </c>
      <c r="R321" s="357">
        <v>8</v>
      </c>
      <c r="S321" s="357">
        <v>0.02</v>
      </c>
      <c r="T321" s="357">
        <v>0.01</v>
      </c>
      <c r="U321" s="357">
        <v>4</v>
      </c>
      <c r="V321" s="357">
        <v>0.6</v>
      </c>
      <c r="W321" s="358">
        <v>0.3</v>
      </c>
    </row>
    <row r="322" spans="2:23" x14ac:dyDescent="0.4">
      <c r="B322" s="355" t="s">
        <v>941</v>
      </c>
      <c r="C322" s="356" t="s">
        <v>941</v>
      </c>
      <c r="D322" s="357" t="s">
        <v>961</v>
      </c>
      <c r="E322" s="357">
        <v>19</v>
      </c>
      <c r="F322" s="357">
        <v>1.2</v>
      </c>
      <c r="G322" s="357">
        <v>0.7</v>
      </c>
      <c r="H322" s="357">
        <v>2.1</v>
      </c>
      <c r="I322" s="357">
        <v>69</v>
      </c>
      <c r="J322" s="357">
        <v>27</v>
      </c>
      <c r="K322" s="357">
        <v>2</v>
      </c>
      <c r="L322" s="357">
        <v>2</v>
      </c>
      <c r="M322" s="357">
        <v>6</v>
      </c>
      <c r="N322" s="357">
        <v>0</v>
      </c>
      <c r="O322" s="357">
        <v>5</v>
      </c>
      <c r="P322" s="357">
        <v>0</v>
      </c>
      <c r="Q322" s="357">
        <v>0.1</v>
      </c>
      <c r="R322" s="357">
        <v>4</v>
      </c>
      <c r="S322" s="357">
        <v>0</v>
      </c>
      <c r="T322" s="357">
        <v>0</v>
      </c>
      <c r="U322" s="357">
        <v>7</v>
      </c>
      <c r="V322" s="357">
        <v>0.2</v>
      </c>
      <c r="W322" s="358">
        <v>0.2</v>
      </c>
    </row>
    <row r="323" spans="2:23" x14ac:dyDescent="0.4">
      <c r="B323" s="355" t="s">
        <v>941</v>
      </c>
      <c r="C323" s="356" t="s">
        <v>941</v>
      </c>
      <c r="D323" s="357" t="s">
        <v>225</v>
      </c>
      <c r="E323" s="357">
        <v>50</v>
      </c>
      <c r="F323" s="357">
        <v>1.4</v>
      </c>
      <c r="G323" s="357">
        <v>0.8</v>
      </c>
      <c r="H323" s="357">
        <v>8.9</v>
      </c>
      <c r="I323" s="357">
        <v>182</v>
      </c>
      <c r="J323" s="357">
        <v>151</v>
      </c>
      <c r="K323" s="357">
        <v>11</v>
      </c>
      <c r="L323" s="357">
        <v>9</v>
      </c>
      <c r="M323" s="357">
        <v>27</v>
      </c>
      <c r="N323" s="357">
        <v>0.1</v>
      </c>
      <c r="O323" s="357">
        <v>79</v>
      </c>
      <c r="P323" s="357">
        <v>0</v>
      </c>
      <c r="Q323" s="357">
        <v>0.3</v>
      </c>
      <c r="R323" s="357">
        <v>0</v>
      </c>
      <c r="S323" s="357">
        <v>0.05</v>
      </c>
      <c r="T323" s="357">
        <v>0.02</v>
      </c>
      <c r="U323" s="357">
        <v>7</v>
      </c>
      <c r="V323" s="357">
        <v>0.7</v>
      </c>
      <c r="W323" s="358">
        <v>0.4</v>
      </c>
    </row>
    <row r="324" spans="2:23" x14ac:dyDescent="0.4">
      <c r="B324" s="355" t="s">
        <v>941</v>
      </c>
      <c r="C324" s="356" t="s">
        <v>941</v>
      </c>
      <c r="D324" s="357" t="s">
        <v>226</v>
      </c>
      <c r="E324" s="357">
        <v>8</v>
      </c>
      <c r="F324" s="357">
        <v>0.2</v>
      </c>
      <c r="G324" s="357">
        <v>0</v>
      </c>
      <c r="H324" s="357">
        <v>1.8</v>
      </c>
      <c r="I324" s="357">
        <v>2</v>
      </c>
      <c r="J324" s="357">
        <v>38</v>
      </c>
      <c r="K324" s="357">
        <v>4</v>
      </c>
      <c r="L324" s="357">
        <v>3</v>
      </c>
      <c r="M324" s="357">
        <v>7</v>
      </c>
      <c r="N324" s="357">
        <v>0</v>
      </c>
      <c r="O324" s="357">
        <v>0</v>
      </c>
      <c r="P324" s="357">
        <v>0</v>
      </c>
      <c r="Q324" s="357">
        <v>0</v>
      </c>
      <c r="R324" s="357">
        <v>0</v>
      </c>
      <c r="S324" s="357">
        <v>0.01</v>
      </c>
      <c r="T324" s="357">
        <v>0</v>
      </c>
      <c r="U324" s="357">
        <v>3</v>
      </c>
      <c r="V324" s="357">
        <v>0.5</v>
      </c>
      <c r="W324" s="358">
        <v>0</v>
      </c>
    </row>
    <row r="325" spans="2:23" x14ac:dyDescent="0.4">
      <c r="B325" s="355" t="s">
        <v>941</v>
      </c>
      <c r="C325" s="356" t="s">
        <v>942</v>
      </c>
      <c r="D325" s="357"/>
      <c r="E325" s="357">
        <v>357</v>
      </c>
      <c r="F325" s="357">
        <v>8.4</v>
      </c>
      <c r="G325" s="357">
        <v>2.8</v>
      </c>
      <c r="H325" s="357">
        <v>72.099999999999994</v>
      </c>
      <c r="I325" s="357">
        <v>383</v>
      </c>
      <c r="J325" s="357">
        <v>355</v>
      </c>
      <c r="K325" s="357">
        <v>35</v>
      </c>
      <c r="L325" s="357">
        <v>32</v>
      </c>
      <c r="M325" s="357">
        <v>119</v>
      </c>
      <c r="N325" s="357">
        <v>0.4</v>
      </c>
      <c r="O325" s="357">
        <v>147</v>
      </c>
      <c r="P325" s="357">
        <v>0</v>
      </c>
      <c r="Q325" s="357">
        <v>0.5</v>
      </c>
      <c r="R325" s="357">
        <v>12</v>
      </c>
      <c r="S325" s="357">
        <v>0.11</v>
      </c>
      <c r="T325" s="357">
        <v>0.05</v>
      </c>
      <c r="U325" s="357">
        <v>21</v>
      </c>
      <c r="V325" s="357">
        <v>2.5</v>
      </c>
      <c r="W325" s="358">
        <v>0.9</v>
      </c>
    </row>
    <row r="326" spans="2:23" x14ac:dyDescent="0.4">
      <c r="B326" s="355" t="s">
        <v>944</v>
      </c>
      <c r="C326" s="356"/>
      <c r="D326" s="357"/>
      <c r="E326" s="357">
        <v>761</v>
      </c>
      <c r="F326" s="357">
        <v>22.8</v>
      </c>
      <c r="G326" s="357">
        <v>12</v>
      </c>
      <c r="H326" s="357">
        <v>136.4</v>
      </c>
      <c r="I326" s="357">
        <v>972</v>
      </c>
      <c r="J326" s="357">
        <v>695</v>
      </c>
      <c r="K326" s="357">
        <v>82</v>
      </c>
      <c r="L326" s="357">
        <v>65</v>
      </c>
      <c r="M326" s="357">
        <v>303</v>
      </c>
      <c r="N326" s="357">
        <v>1.3</v>
      </c>
      <c r="O326" s="357">
        <v>325</v>
      </c>
      <c r="P326" s="357">
        <v>0.7</v>
      </c>
      <c r="Q326" s="357">
        <v>1</v>
      </c>
      <c r="R326" s="357">
        <v>55</v>
      </c>
      <c r="S326" s="357">
        <v>0.22</v>
      </c>
      <c r="T326" s="357">
        <v>0.18</v>
      </c>
      <c r="U326" s="357">
        <v>30</v>
      </c>
      <c r="V326" s="357">
        <v>4.7</v>
      </c>
      <c r="W326" s="358">
        <v>2.4</v>
      </c>
    </row>
    <row r="327" spans="2:23" x14ac:dyDescent="0.4">
      <c r="B327" s="359">
        <v>45317</v>
      </c>
      <c r="C327" s="356" t="s">
        <v>848</v>
      </c>
      <c r="D327" s="357" t="s">
        <v>915</v>
      </c>
      <c r="E327" s="357">
        <v>252</v>
      </c>
      <c r="F327" s="357">
        <v>3.8</v>
      </c>
      <c r="G327" s="357">
        <v>0.5</v>
      </c>
      <c r="H327" s="357">
        <v>55.7</v>
      </c>
      <c r="I327" s="357">
        <v>2</v>
      </c>
      <c r="J327" s="357">
        <v>44</v>
      </c>
      <c r="K327" s="357">
        <v>5</v>
      </c>
      <c r="L327" s="357">
        <v>11</v>
      </c>
      <c r="M327" s="357">
        <v>51</v>
      </c>
      <c r="N327" s="357">
        <v>0.2</v>
      </c>
      <c r="O327" s="357">
        <v>0</v>
      </c>
      <c r="P327" s="357">
        <v>0</v>
      </c>
      <c r="Q327" s="357">
        <v>0</v>
      </c>
      <c r="R327" s="357">
        <v>0</v>
      </c>
      <c r="S327" s="357">
        <v>0.03</v>
      </c>
      <c r="T327" s="357">
        <v>0.02</v>
      </c>
      <c r="U327" s="357">
        <v>0</v>
      </c>
      <c r="V327" s="357">
        <v>0.5</v>
      </c>
      <c r="W327" s="358">
        <v>0</v>
      </c>
    </row>
    <row r="328" spans="2:23" x14ac:dyDescent="0.4">
      <c r="B328" s="355" t="s">
        <v>941</v>
      </c>
      <c r="C328" s="356" t="s">
        <v>941</v>
      </c>
      <c r="D328" s="357" t="s">
        <v>227</v>
      </c>
      <c r="E328" s="357">
        <v>117</v>
      </c>
      <c r="F328" s="357">
        <v>1.9</v>
      </c>
      <c r="G328" s="357">
        <v>5.7</v>
      </c>
      <c r="H328" s="357">
        <v>14.7</v>
      </c>
      <c r="I328" s="357">
        <v>132</v>
      </c>
      <c r="J328" s="357">
        <v>134</v>
      </c>
      <c r="K328" s="357">
        <v>6</v>
      </c>
      <c r="L328" s="357">
        <v>11</v>
      </c>
      <c r="M328" s="357">
        <v>23</v>
      </c>
      <c r="N328" s="357">
        <v>0.3</v>
      </c>
      <c r="O328" s="357">
        <v>54</v>
      </c>
      <c r="P328" s="357">
        <v>0</v>
      </c>
      <c r="Q328" s="357">
        <v>0</v>
      </c>
      <c r="R328" s="357">
        <v>4</v>
      </c>
      <c r="S328" s="357">
        <v>0.04</v>
      </c>
      <c r="T328" s="357">
        <v>0.02</v>
      </c>
      <c r="U328" s="357">
        <v>8</v>
      </c>
      <c r="V328" s="357">
        <v>1.3</v>
      </c>
      <c r="W328" s="358">
        <v>0.4</v>
      </c>
    </row>
    <row r="329" spans="2:23" x14ac:dyDescent="0.4">
      <c r="B329" s="355" t="s">
        <v>941</v>
      </c>
      <c r="C329" s="356" t="s">
        <v>941</v>
      </c>
      <c r="D329" s="357" t="s">
        <v>229</v>
      </c>
      <c r="E329" s="357">
        <v>14</v>
      </c>
      <c r="F329" s="357">
        <v>0.4</v>
      </c>
      <c r="G329" s="357">
        <v>0.3</v>
      </c>
      <c r="H329" s="357">
        <v>2.4</v>
      </c>
      <c r="I329" s="357">
        <v>62</v>
      </c>
      <c r="J329" s="357">
        <v>37</v>
      </c>
      <c r="K329" s="357">
        <v>6</v>
      </c>
      <c r="L329" s="357">
        <v>2</v>
      </c>
      <c r="M329" s="357">
        <v>4</v>
      </c>
      <c r="N329" s="357">
        <v>0</v>
      </c>
      <c r="O329" s="357">
        <v>41</v>
      </c>
      <c r="P329" s="357">
        <v>0</v>
      </c>
      <c r="Q329" s="357">
        <v>0</v>
      </c>
      <c r="R329" s="357">
        <v>2</v>
      </c>
      <c r="S329" s="357">
        <v>0</v>
      </c>
      <c r="T329" s="357">
        <v>0</v>
      </c>
      <c r="U329" s="357">
        <v>1</v>
      </c>
      <c r="V329" s="357">
        <v>0.3</v>
      </c>
      <c r="W329" s="358">
        <v>0.2</v>
      </c>
    </row>
    <row r="330" spans="2:23" x14ac:dyDescent="0.4">
      <c r="B330" s="355" t="s">
        <v>941</v>
      </c>
      <c r="C330" s="356" t="s">
        <v>941</v>
      </c>
      <c r="D330" s="357" t="s">
        <v>230</v>
      </c>
      <c r="E330" s="357">
        <v>50</v>
      </c>
      <c r="F330" s="357">
        <v>2.4</v>
      </c>
      <c r="G330" s="357">
        <v>2.8</v>
      </c>
      <c r="H330" s="357">
        <v>3.8</v>
      </c>
      <c r="I330" s="357">
        <v>151</v>
      </c>
      <c r="J330" s="357">
        <v>82</v>
      </c>
      <c r="K330" s="357">
        <v>6</v>
      </c>
      <c r="L330" s="357">
        <v>8</v>
      </c>
      <c r="M330" s="357">
        <v>21</v>
      </c>
      <c r="N330" s="357">
        <v>0.2</v>
      </c>
      <c r="O330" s="357">
        <v>5</v>
      </c>
      <c r="P330" s="357">
        <v>0</v>
      </c>
      <c r="Q330" s="357">
        <v>2.5</v>
      </c>
      <c r="R330" s="357">
        <v>9</v>
      </c>
      <c r="S330" s="357">
        <v>0.03</v>
      </c>
      <c r="T330" s="357">
        <v>0.03</v>
      </c>
      <c r="U330" s="357">
        <v>2</v>
      </c>
      <c r="V330" s="357">
        <v>0.6</v>
      </c>
      <c r="W330" s="358">
        <v>0.4</v>
      </c>
    </row>
    <row r="331" spans="2:23" x14ac:dyDescent="0.4">
      <c r="B331" s="355" t="s">
        <v>941</v>
      </c>
      <c r="C331" s="356" t="s">
        <v>941</v>
      </c>
      <c r="D331" s="357" t="s">
        <v>231</v>
      </c>
      <c r="E331" s="357">
        <v>7</v>
      </c>
      <c r="F331" s="357">
        <v>0.4</v>
      </c>
      <c r="G331" s="357">
        <v>0.3</v>
      </c>
      <c r="H331" s="357">
        <v>0.8</v>
      </c>
      <c r="I331" s="357">
        <v>27</v>
      </c>
      <c r="J331" s="357">
        <v>32</v>
      </c>
      <c r="K331" s="357">
        <v>13</v>
      </c>
      <c r="L331" s="357">
        <v>7</v>
      </c>
      <c r="M331" s="357">
        <v>7</v>
      </c>
      <c r="N331" s="357">
        <v>0.2</v>
      </c>
      <c r="O331" s="357">
        <v>58</v>
      </c>
      <c r="P331" s="357">
        <v>0</v>
      </c>
      <c r="Q331" s="357">
        <v>0.4</v>
      </c>
      <c r="R331" s="357">
        <v>40</v>
      </c>
      <c r="S331" s="357">
        <v>0.01</v>
      </c>
      <c r="T331" s="357">
        <v>0.02</v>
      </c>
      <c r="U331" s="357">
        <v>3</v>
      </c>
      <c r="V331" s="357">
        <v>0.4</v>
      </c>
      <c r="W331" s="358">
        <v>0</v>
      </c>
    </row>
    <row r="332" spans="2:23" x14ac:dyDescent="0.4">
      <c r="B332" s="355" t="s">
        <v>941</v>
      </c>
      <c r="C332" s="356" t="s">
        <v>942</v>
      </c>
      <c r="D332" s="357"/>
      <c r="E332" s="357">
        <v>440</v>
      </c>
      <c r="F332" s="357">
        <v>8.9</v>
      </c>
      <c r="G332" s="357">
        <v>9.6</v>
      </c>
      <c r="H332" s="357">
        <v>77.400000000000006</v>
      </c>
      <c r="I332" s="357">
        <v>374</v>
      </c>
      <c r="J332" s="357">
        <v>329</v>
      </c>
      <c r="K332" s="357">
        <v>36</v>
      </c>
      <c r="L332" s="357">
        <v>39</v>
      </c>
      <c r="M332" s="357">
        <v>106</v>
      </c>
      <c r="N332" s="357">
        <v>0.9</v>
      </c>
      <c r="O332" s="357">
        <v>158</v>
      </c>
      <c r="P332" s="357">
        <v>0</v>
      </c>
      <c r="Q332" s="357">
        <v>2.9</v>
      </c>
      <c r="R332" s="357">
        <v>55</v>
      </c>
      <c r="S332" s="357">
        <v>0.11</v>
      </c>
      <c r="T332" s="357">
        <v>0.09</v>
      </c>
      <c r="U332" s="357">
        <v>14</v>
      </c>
      <c r="V332" s="357">
        <v>3.1</v>
      </c>
      <c r="W332" s="358">
        <v>1</v>
      </c>
    </row>
    <row r="333" spans="2:23" x14ac:dyDescent="0.4">
      <c r="B333" s="355" t="s">
        <v>941</v>
      </c>
      <c r="C333" s="356" t="s">
        <v>858</v>
      </c>
      <c r="D333" s="357" t="s">
        <v>915</v>
      </c>
      <c r="E333" s="357">
        <v>252</v>
      </c>
      <c r="F333" s="357">
        <v>3.8</v>
      </c>
      <c r="G333" s="357">
        <v>0.5</v>
      </c>
      <c r="H333" s="357">
        <v>55.7</v>
      </c>
      <c r="I333" s="357">
        <v>2</v>
      </c>
      <c r="J333" s="357">
        <v>44</v>
      </c>
      <c r="K333" s="357">
        <v>5</v>
      </c>
      <c r="L333" s="357">
        <v>11</v>
      </c>
      <c r="M333" s="357">
        <v>51</v>
      </c>
      <c r="N333" s="357">
        <v>0.2</v>
      </c>
      <c r="O333" s="357">
        <v>0</v>
      </c>
      <c r="P333" s="357">
        <v>0</v>
      </c>
      <c r="Q333" s="357">
        <v>0</v>
      </c>
      <c r="R333" s="357">
        <v>0</v>
      </c>
      <c r="S333" s="357">
        <v>0.03</v>
      </c>
      <c r="T333" s="357">
        <v>0.02</v>
      </c>
      <c r="U333" s="357">
        <v>0</v>
      </c>
      <c r="V333" s="357">
        <v>0.5</v>
      </c>
      <c r="W333" s="358">
        <v>0</v>
      </c>
    </row>
    <row r="334" spans="2:23" x14ac:dyDescent="0.4">
      <c r="B334" s="355" t="s">
        <v>941</v>
      </c>
      <c r="C334" s="356" t="s">
        <v>941</v>
      </c>
      <c r="D334" s="357" t="s">
        <v>232</v>
      </c>
      <c r="E334" s="357">
        <v>46</v>
      </c>
      <c r="F334" s="357">
        <v>3.1</v>
      </c>
      <c r="G334" s="357">
        <v>2.5</v>
      </c>
      <c r="H334" s="357">
        <v>2.5</v>
      </c>
      <c r="I334" s="357">
        <v>133</v>
      </c>
      <c r="J334" s="357">
        <v>106</v>
      </c>
      <c r="K334" s="357">
        <v>12</v>
      </c>
      <c r="L334" s="357">
        <v>6</v>
      </c>
      <c r="M334" s="357">
        <v>36</v>
      </c>
      <c r="N334" s="357">
        <v>0.2</v>
      </c>
      <c r="O334" s="357">
        <v>4</v>
      </c>
      <c r="P334" s="357">
        <v>0</v>
      </c>
      <c r="Q334" s="357">
        <v>0</v>
      </c>
      <c r="R334" s="357">
        <v>12</v>
      </c>
      <c r="S334" s="357">
        <v>0.11</v>
      </c>
      <c r="T334" s="357">
        <v>0.04</v>
      </c>
      <c r="U334" s="357">
        <v>5</v>
      </c>
      <c r="V334" s="357">
        <v>0.5</v>
      </c>
      <c r="W334" s="358">
        <v>0.4</v>
      </c>
    </row>
    <row r="335" spans="2:23" x14ac:dyDescent="0.4">
      <c r="B335" s="355" t="s">
        <v>941</v>
      </c>
      <c r="C335" s="356" t="s">
        <v>941</v>
      </c>
      <c r="D335" s="357" t="s">
        <v>233</v>
      </c>
      <c r="E335" s="357">
        <v>13</v>
      </c>
      <c r="F335" s="357">
        <v>0.5</v>
      </c>
      <c r="G335" s="357">
        <v>0.5</v>
      </c>
      <c r="H335" s="357">
        <v>1.6</v>
      </c>
      <c r="I335" s="357">
        <v>65</v>
      </c>
      <c r="J335" s="357">
        <v>36</v>
      </c>
      <c r="K335" s="357">
        <v>32</v>
      </c>
      <c r="L335" s="357">
        <v>6</v>
      </c>
      <c r="M335" s="357">
        <v>11</v>
      </c>
      <c r="N335" s="357">
        <v>0.3</v>
      </c>
      <c r="O335" s="357">
        <v>101</v>
      </c>
      <c r="P335" s="357">
        <v>0</v>
      </c>
      <c r="Q335" s="357">
        <v>0.2</v>
      </c>
      <c r="R335" s="357">
        <v>44</v>
      </c>
      <c r="S335" s="357">
        <v>0.01</v>
      </c>
      <c r="T335" s="357">
        <v>0.01</v>
      </c>
      <c r="U335" s="357">
        <v>3</v>
      </c>
      <c r="V335" s="357">
        <v>0.6</v>
      </c>
      <c r="W335" s="358">
        <v>0.1</v>
      </c>
    </row>
    <row r="336" spans="2:23" x14ac:dyDescent="0.4">
      <c r="B336" s="355" t="s">
        <v>941</v>
      </c>
      <c r="C336" s="356" t="s">
        <v>941</v>
      </c>
      <c r="D336" s="357" t="s">
        <v>234</v>
      </c>
      <c r="E336" s="357">
        <v>57</v>
      </c>
      <c r="F336" s="357">
        <v>4.0999999999999996</v>
      </c>
      <c r="G336" s="357">
        <v>2.9</v>
      </c>
      <c r="H336" s="357">
        <v>3.7</v>
      </c>
      <c r="I336" s="357">
        <v>306</v>
      </c>
      <c r="J336" s="357">
        <v>92</v>
      </c>
      <c r="K336" s="357">
        <v>31</v>
      </c>
      <c r="L336" s="357">
        <v>16</v>
      </c>
      <c r="M336" s="357">
        <v>53</v>
      </c>
      <c r="N336" s="357">
        <v>0.5</v>
      </c>
      <c r="O336" s="357">
        <v>0</v>
      </c>
      <c r="P336" s="357">
        <v>0</v>
      </c>
      <c r="Q336" s="357">
        <v>0.4</v>
      </c>
      <c r="R336" s="357">
        <v>1</v>
      </c>
      <c r="S336" s="357">
        <v>0.01</v>
      </c>
      <c r="T336" s="357">
        <v>0.01</v>
      </c>
      <c r="U336" s="357">
        <v>1</v>
      </c>
      <c r="V336" s="357">
        <v>2.1</v>
      </c>
      <c r="W336" s="358">
        <v>0.8</v>
      </c>
    </row>
    <row r="337" spans="2:23" x14ac:dyDescent="0.4">
      <c r="B337" s="355" t="s">
        <v>941</v>
      </c>
      <c r="C337" s="356" t="s">
        <v>941</v>
      </c>
      <c r="D337" s="357" t="s">
        <v>235</v>
      </c>
      <c r="E337" s="357">
        <v>16</v>
      </c>
      <c r="F337" s="357">
        <v>0</v>
      </c>
      <c r="G337" s="357">
        <v>0.3</v>
      </c>
      <c r="H337" s="357">
        <v>3.3</v>
      </c>
      <c r="I337" s="357">
        <v>111</v>
      </c>
      <c r="J337" s="357">
        <v>5</v>
      </c>
      <c r="K337" s="357">
        <v>2</v>
      </c>
      <c r="L337" s="357">
        <v>1</v>
      </c>
      <c r="M337" s="357">
        <v>1</v>
      </c>
      <c r="N337" s="357">
        <v>0.1</v>
      </c>
      <c r="O337" s="357">
        <v>6</v>
      </c>
      <c r="P337" s="357">
        <v>0.2</v>
      </c>
      <c r="Q337" s="357">
        <v>0</v>
      </c>
      <c r="R337" s="357">
        <v>0</v>
      </c>
      <c r="S337" s="357">
        <v>0</v>
      </c>
      <c r="T337" s="357">
        <v>0</v>
      </c>
      <c r="U337" s="357">
        <v>0</v>
      </c>
      <c r="V337" s="357">
        <v>0.2</v>
      </c>
      <c r="W337" s="358">
        <v>0.3</v>
      </c>
    </row>
    <row r="338" spans="2:23" x14ac:dyDescent="0.4">
      <c r="B338" s="355" t="s">
        <v>941</v>
      </c>
      <c r="C338" s="356" t="s">
        <v>942</v>
      </c>
      <c r="D338" s="357"/>
      <c r="E338" s="357">
        <v>384</v>
      </c>
      <c r="F338" s="357">
        <v>11.5</v>
      </c>
      <c r="G338" s="357">
        <v>6.7</v>
      </c>
      <c r="H338" s="357">
        <v>66.8</v>
      </c>
      <c r="I338" s="357">
        <v>617</v>
      </c>
      <c r="J338" s="357">
        <v>283</v>
      </c>
      <c r="K338" s="357">
        <v>82</v>
      </c>
      <c r="L338" s="357">
        <v>40</v>
      </c>
      <c r="M338" s="357">
        <v>152</v>
      </c>
      <c r="N338" s="357">
        <v>1.3</v>
      </c>
      <c r="O338" s="357">
        <v>111</v>
      </c>
      <c r="P338" s="357">
        <v>0.2</v>
      </c>
      <c r="Q338" s="357">
        <v>0.6</v>
      </c>
      <c r="R338" s="357">
        <v>57</v>
      </c>
      <c r="S338" s="357">
        <v>0.16</v>
      </c>
      <c r="T338" s="357">
        <v>0.08</v>
      </c>
      <c r="U338" s="357">
        <v>9</v>
      </c>
      <c r="V338" s="357">
        <v>3.9</v>
      </c>
      <c r="W338" s="358">
        <v>1.6</v>
      </c>
    </row>
    <row r="339" spans="2:23" x14ac:dyDescent="0.4">
      <c r="B339" s="355" t="s">
        <v>944</v>
      </c>
      <c r="C339" s="356"/>
      <c r="D339" s="357"/>
      <c r="E339" s="357">
        <v>824</v>
      </c>
      <c r="F339" s="357">
        <v>20.399999999999999</v>
      </c>
      <c r="G339" s="357">
        <v>16.3</v>
      </c>
      <c r="H339" s="357">
        <v>144.19999999999999</v>
      </c>
      <c r="I339" s="357">
        <v>991</v>
      </c>
      <c r="J339" s="357">
        <v>612</v>
      </c>
      <c r="K339" s="357">
        <v>118</v>
      </c>
      <c r="L339" s="357">
        <v>79</v>
      </c>
      <c r="M339" s="357">
        <v>258</v>
      </c>
      <c r="N339" s="357">
        <v>2.2000000000000002</v>
      </c>
      <c r="O339" s="357">
        <v>269</v>
      </c>
      <c r="P339" s="357">
        <v>0.2</v>
      </c>
      <c r="Q339" s="357">
        <v>3.5</v>
      </c>
      <c r="R339" s="357">
        <v>112</v>
      </c>
      <c r="S339" s="357">
        <v>0.27</v>
      </c>
      <c r="T339" s="357">
        <v>0.17</v>
      </c>
      <c r="U339" s="357">
        <v>23</v>
      </c>
      <c r="V339" s="357">
        <v>7</v>
      </c>
      <c r="W339" s="358">
        <v>2.6</v>
      </c>
    </row>
    <row r="340" spans="2:23" x14ac:dyDescent="0.4">
      <c r="B340" s="359">
        <v>45318</v>
      </c>
      <c r="C340" s="356" t="s">
        <v>848</v>
      </c>
      <c r="D340" s="357" t="s">
        <v>915</v>
      </c>
      <c r="E340" s="357">
        <v>252</v>
      </c>
      <c r="F340" s="357">
        <v>3.8</v>
      </c>
      <c r="G340" s="357">
        <v>0.5</v>
      </c>
      <c r="H340" s="357">
        <v>55.7</v>
      </c>
      <c r="I340" s="357">
        <v>2</v>
      </c>
      <c r="J340" s="357">
        <v>44</v>
      </c>
      <c r="K340" s="357">
        <v>5</v>
      </c>
      <c r="L340" s="357">
        <v>11</v>
      </c>
      <c r="M340" s="357">
        <v>51</v>
      </c>
      <c r="N340" s="357">
        <v>0.2</v>
      </c>
      <c r="O340" s="357">
        <v>0</v>
      </c>
      <c r="P340" s="357">
        <v>0</v>
      </c>
      <c r="Q340" s="357">
        <v>0</v>
      </c>
      <c r="R340" s="357">
        <v>0</v>
      </c>
      <c r="S340" s="357">
        <v>0.03</v>
      </c>
      <c r="T340" s="357">
        <v>0.02</v>
      </c>
      <c r="U340" s="357">
        <v>0</v>
      </c>
      <c r="V340" s="357">
        <v>0.5</v>
      </c>
      <c r="W340" s="358">
        <v>0</v>
      </c>
    </row>
    <row r="341" spans="2:23" x14ac:dyDescent="0.4">
      <c r="B341" s="355" t="s">
        <v>941</v>
      </c>
      <c r="C341" s="356" t="s">
        <v>941</v>
      </c>
      <c r="D341" s="357" t="s">
        <v>236</v>
      </c>
      <c r="E341" s="357">
        <v>66</v>
      </c>
      <c r="F341" s="357">
        <v>3.1</v>
      </c>
      <c r="G341" s="357">
        <v>3</v>
      </c>
      <c r="H341" s="357">
        <v>6.7</v>
      </c>
      <c r="I341" s="357">
        <v>199</v>
      </c>
      <c r="J341" s="357">
        <v>44</v>
      </c>
      <c r="K341" s="357">
        <v>5</v>
      </c>
      <c r="L341" s="357">
        <v>3</v>
      </c>
      <c r="M341" s="357">
        <v>7</v>
      </c>
      <c r="N341" s="357">
        <v>0</v>
      </c>
      <c r="O341" s="357">
        <v>0</v>
      </c>
      <c r="P341" s="357">
        <v>0</v>
      </c>
      <c r="Q341" s="357">
        <v>0.1</v>
      </c>
      <c r="R341" s="357">
        <v>0</v>
      </c>
      <c r="S341" s="357">
        <v>0.01</v>
      </c>
      <c r="T341" s="357">
        <v>0</v>
      </c>
      <c r="U341" s="357">
        <v>3</v>
      </c>
      <c r="V341" s="357">
        <v>0.5</v>
      </c>
      <c r="W341" s="358">
        <v>0.5</v>
      </c>
    </row>
    <row r="342" spans="2:23" x14ac:dyDescent="0.4">
      <c r="B342" s="355" t="s">
        <v>941</v>
      </c>
      <c r="C342" s="356" t="s">
        <v>941</v>
      </c>
      <c r="D342" s="357" t="s">
        <v>962</v>
      </c>
      <c r="E342" s="357">
        <v>10</v>
      </c>
      <c r="F342" s="357">
        <v>0.4</v>
      </c>
      <c r="G342" s="357">
        <v>0.3</v>
      </c>
      <c r="H342" s="357">
        <v>1.5</v>
      </c>
      <c r="I342" s="357">
        <v>53</v>
      </c>
      <c r="J342" s="357">
        <v>82</v>
      </c>
      <c r="K342" s="357">
        <v>6</v>
      </c>
      <c r="L342" s="357">
        <v>7</v>
      </c>
      <c r="M342" s="357">
        <v>7</v>
      </c>
      <c r="N342" s="357">
        <v>0.2</v>
      </c>
      <c r="O342" s="357">
        <v>92</v>
      </c>
      <c r="P342" s="357">
        <v>0</v>
      </c>
      <c r="Q342" s="357">
        <v>0.2</v>
      </c>
      <c r="R342" s="357">
        <v>26</v>
      </c>
      <c r="S342" s="357">
        <v>0.01</v>
      </c>
      <c r="T342" s="357">
        <v>0.02</v>
      </c>
      <c r="U342" s="357">
        <v>3</v>
      </c>
      <c r="V342" s="357">
        <v>0.4</v>
      </c>
      <c r="W342" s="358">
        <v>0.1</v>
      </c>
    </row>
    <row r="343" spans="2:23" x14ac:dyDescent="0.4">
      <c r="B343" s="355" t="s">
        <v>941</v>
      </c>
      <c r="C343" s="356" t="s">
        <v>941</v>
      </c>
      <c r="D343" s="357" t="s">
        <v>238</v>
      </c>
      <c r="E343" s="357">
        <v>45</v>
      </c>
      <c r="F343" s="357">
        <v>1.4</v>
      </c>
      <c r="G343" s="357">
        <v>0.1</v>
      </c>
      <c r="H343" s="357">
        <v>9.3000000000000007</v>
      </c>
      <c r="I343" s="357">
        <v>172</v>
      </c>
      <c r="J343" s="357">
        <v>183</v>
      </c>
      <c r="K343" s="357">
        <v>12</v>
      </c>
      <c r="L343" s="357">
        <v>13</v>
      </c>
      <c r="M343" s="357">
        <v>32</v>
      </c>
      <c r="N343" s="357">
        <v>0.2</v>
      </c>
      <c r="O343" s="357">
        <v>255</v>
      </c>
      <c r="P343" s="357">
        <v>1.3</v>
      </c>
      <c r="Q343" s="357">
        <v>1.9</v>
      </c>
      <c r="R343" s="357">
        <v>10</v>
      </c>
      <c r="S343" s="357">
        <v>0.03</v>
      </c>
      <c r="T343" s="357">
        <v>0.03</v>
      </c>
      <c r="U343" s="357">
        <v>16</v>
      </c>
      <c r="V343" s="357">
        <v>1.3</v>
      </c>
      <c r="W343" s="358">
        <v>0.4</v>
      </c>
    </row>
    <row r="344" spans="2:23" x14ac:dyDescent="0.4">
      <c r="B344" s="355" t="s">
        <v>941</v>
      </c>
      <c r="C344" s="356" t="s">
        <v>941</v>
      </c>
      <c r="D344" s="357" t="s">
        <v>239</v>
      </c>
      <c r="E344" s="357">
        <v>16</v>
      </c>
      <c r="F344" s="357">
        <v>0.6</v>
      </c>
      <c r="G344" s="357">
        <v>0.2</v>
      </c>
      <c r="H344" s="357">
        <v>4.4000000000000004</v>
      </c>
      <c r="I344" s="357">
        <v>198</v>
      </c>
      <c r="J344" s="357">
        <v>192</v>
      </c>
      <c r="K344" s="357">
        <v>33</v>
      </c>
      <c r="L344" s="357">
        <v>16</v>
      </c>
      <c r="M344" s="357">
        <v>12</v>
      </c>
      <c r="N344" s="357">
        <v>0.2</v>
      </c>
      <c r="O344" s="357">
        <v>52</v>
      </c>
      <c r="P344" s="357">
        <v>0</v>
      </c>
      <c r="Q344" s="357">
        <v>0</v>
      </c>
      <c r="R344" s="357">
        <v>2</v>
      </c>
      <c r="S344" s="357">
        <v>0</v>
      </c>
      <c r="T344" s="357">
        <v>0.01</v>
      </c>
      <c r="U344" s="357">
        <v>0</v>
      </c>
      <c r="V344" s="357">
        <v>1</v>
      </c>
      <c r="W344" s="358">
        <v>0.5</v>
      </c>
    </row>
    <row r="345" spans="2:23" x14ac:dyDescent="0.4">
      <c r="B345" s="355" t="s">
        <v>941</v>
      </c>
      <c r="C345" s="356" t="s">
        <v>942</v>
      </c>
      <c r="D345" s="357"/>
      <c r="E345" s="357">
        <v>389</v>
      </c>
      <c r="F345" s="357">
        <v>9.3000000000000007</v>
      </c>
      <c r="G345" s="357">
        <v>4.0999999999999996</v>
      </c>
      <c r="H345" s="357">
        <v>77.599999999999994</v>
      </c>
      <c r="I345" s="357">
        <v>624</v>
      </c>
      <c r="J345" s="357">
        <v>545</v>
      </c>
      <c r="K345" s="357">
        <v>61</v>
      </c>
      <c r="L345" s="357">
        <v>50</v>
      </c>
      <c r="M345" s="357">
        <v>109</v>
      </c>
      <c r="N345" s="357">
        <v>0.8</v>
      </c>
      <c r="O345" s="357">
        <v>399</v>
      </c>
      <c r="P345" s="357">
        <v>1.3</v>
      </c>
      <c r="Q345" s="357">
        <v>2.2000000000000002</v>
      </c>
      <c r="R345" s="357">
        <v>38</v>
      </c>
      <c r="S345" s="357">
        <v>0.08</v>
      </c>
      <c r="T345" s="357">
        <v>0.08</v>
      </c>
      <c r="U345" s="357">
        <v>22</v>
      </c>
      <c r="V345" s="357">
        <v>3.7</v>
      </c>
      <c r="W345" s="358">
        <v>1.5</v>
      </c>
    </row>
    <row r="346" spans="2:23" x14ac:dyDescent="0.4">
      <c r="B346" s="355" t="s">
        <v>941</v>
      </c>
      <c r="C346" s="356" t="s">
        <v>858</v>
      </c>
      <c r="D346" s="357" t="s">
        <v>915</v>
      </c>
      <c r="E346" s="357">
        <v>252</v>
      </c>
      <c r="F346" s="357">
        <v>3.8</v>
      </c>
      <c r="G346" s="357">
        <v>0.5</v>
      </c>
      <c r="H346" s="357">
        <v>55.7</v>
      </c>
      <c r="I346" s="357">
        <v>2</v>
      </c>
      <c r="J346" s="357">
        <v>44</v>
      </c>
      <c r="K346" s="357">
        <v>5</v>
      </c>
      <c r="L346" s="357">
        <v>11</v>
      </c>
      <c r="M346" s="357">
        <v>51</v>
      </c>
      <c r="N346" s="357">
        <v>0.2</v>
      </c>
      <c r="O346" s="357">
        <v>0</v>
      </c>
      <c r="P346" s="357">
        <v>0</v>
      </c>
      <c r="Q346" s="357">
        <v>0</v>
      </c>
      <c r="R346" s="357">
        <v>0</v>
      </c>
      <c r="S346" s="357">
        <v>0.03</v>
      </c>
      <c r="T346" s="357">
        <v>0.02</v>
      </c>
      <c r="U346" s="357">
        <v>0</v>
      </c>
      <c r="V346" s="357">
        <v>0.5</v>
      </c>
      <c r="W346" s="358">
        <v>0</v>
      </c>
    </row>
    <row r="347" spans="2:23" x14ac:dyDescent="0.4">
      <c r="B347" s="355" t="s">
        <v>941</v>
      </c>
      <c r="C347" s="356" t="s">
        <v>941</v>
      </c>
      <c r="D347" s="357" t="s">
        <v>963</v>
      </c>
      <c r="E347" s="357">
        <v>83</v>
      </c>
      <c r="F347" s="357">
        <v>3.6</v>
      </c>
      <c r="G347" s="357">
        <v>4.8</v>
      </c>
      <c r="H347" s="357">
        <v>6.5</v>
      </c>
      <c r="I347" s="357">
        <v>464</v>
      </c>
      <c r="J347" s="357">
        <v>63</v>
      </c>
      <c r="K347" s="357">
        <v>12</v>
      </c>
      <c r="L347" s="357">
        <v>6</v>
      </c>
      <c r="M347" s="357">
        <v>43</v>
      </c>
      <c r="N347" s="357">
        <v>0.4</v>
      </c>
      <c r="O347" s="357">
        <v>41</v>
      </c>
      <c r="P347" s="357">
        <v>0.7</v>
      </c>
      <c r="Q347" s="357">
        <v>0.2</v>
      </c>
      <c r="R347" s="357">
        <v>4</v>
      </c>
      <c r="S347" s="357">
        <v>0.03</v>
      </c>
      <c r="T347" s="357">
        <v>7.0000000000000007E-2</v>
      </c>
      <c r="U347" s="357">
        <v>2</v>
      </c>
      <c r="V347" s="357">
        <v>0.5</v>
      </c>
      <c r="W347" s="358">
        <v>1.2</v>
      </c>
    </row>
    <row r="348" spans="2:23" x14ac:dyDescent="0.4">
      <c r="B348" s="355" t="s">
        <v>941</v>
      </c>
      <c r="C348" s="356" t="s">
        <v>941</v>
      </c>
      <c r="D348" s="357" t="s">
        <v>78</v>
      </c>
      <c r="E348" s="357">
        <v>4</v>
      </c>
      <c r="F348" s="357">
        <v>0.2</v>
      </c>
      <c r="G348" s="357">
        <v>0</v>
      </c>
      <c r="H348" s="357">
        <v>0.8</v>
      </c>
      <c r="I348" s="357">
        <v>61</v>
      </c>
      <c r="J348" s="357">
        <v>51</v>
      </c>
      <c r="K348" s="357">
        <v>16</v>
      </c>
      <c r="L348" s="357">
        <v>3</v>
      </c>
      <c r="M348" s="357">
        <v>8</v>
      </c>
      <c r="N348" s="357">
        <v>0.2</v>
      </c>
      <c r="O348" s="357">
        <v>54</v>
      </c>
      <c r="P348" s="357">
        <v>0</v>
      </c>
      <c r="Q348" s="357">
        <v>0.1</v>
      </c>
      <c r="R348" s="357">
        <v>13</v>
      </c>
      <c r="S348" s="357">
        <v>0</v>
      </c>
      <c r="T348" s="357">
        <v>0.01</v>
      </c>
      <c r="U348" s="357">
        <v>4</v>
      </c>
      <c r="V348" s="357">
        <v>0.3</v>
      </c>
      <c r="W348" s="358">
        <v>0.1</v>
      </c>
    </row>
    <row r="349" spans="2:23" x14ac:dyDescent="0.4">
      <c r="B349" s="355" t="s">
        <v>941</v>
      </c>
      <c r="C349" s="356" t="s">
        <v>941</v>
      </c>
      <c r="D349" s="357" t="s">
        <v>85</v>
      </c>
      <c r="E349" s="357">
        <v>45</v>
      </c>
      <c r="F349" s="357">
        <v>2.2000000000000002</v>
      </c>
      <c r="G349" s="357">
        <v>1.5</v>
      </c>
      <c r="H349" s="357">
        <v>5</v>
      </c>
      <c r="I349" s="357">
        <v>142</v>
      </c>
      <c r="J349" s="357">
        <v>102</v>
      </c>
      <c r="K349" s="357">
        <v>10</v>
      </c>
      <c r="L349" s="357">
        <v>6</v>
      </c>
      <c r="M349" s="357">
        <v>22</v>
      </c>
      <c r="N349" s="357">
        <v>0.2</v>
      </c>
      <c r="O349" s="357">
        <v>63</v>
      </c>
      <c r="P349" s="357">
        <v>0</v>
      </c>
      <c r="Q349" s="357">
        <v>0</v>
      </c>
      <c r="R349" s="357">
        <v>0</v>
      </c>
      <c r="S349" s="357">
        <v>7.0000000000000007E-2</v>
      </c>
      <c r="T349" s="357">
        <v>0.02</v>
      </c>
      <c r="U349" s="357">
        <v>4</v>
      </c>
      <c r="V349" s="357">
        <v>0.4</v>
      </c>
      <c r="W349" s="358">
        <v>0.3</v>
      </c>
    </row>
    <row r="350" spans="2:23" x14ac:dyDescent="0.4">
      <c r="B350" s="355" t="s">
        <v>941</v>
      </c>
      <c r="C350" s="356" t="s">
        <v>941</v>
      </c>
      <c r="D350" s="357" t="s">
        <v>241</v>
      </c>
      <c r="E350" s="357">
        <v>31</v>
      </c>
      <c r="F350" s="357">
        <v>0.4</v>
      </c>
      <c r="G350" s="357">
        <v>2.2999999999999998</v>
      </c>
      <c r="H350" s="357">
        <v>2.1</v>
      </c>
      <c r="I350" s="357">
        <v>56</v>
      </c>
      <c r="J350" s="357">
        <v>4</v>
      </c>
      <c r="K350" s="357">
        <v>0</v>
      </c>
      <c r="L350" s="357">
        <v>1</v>
      </c>
      <c r="M350" s="357">
        <v>5</v>
      </c>
      <c r="N350" s="357">
        <v>0</v>
      </c>
      <c r="O350" s="357">
        <v>0</v>
      </c>
      <c r="P350" s="357">
        <v>0</v>
      </c>
      <c r="Q350" s="357">
        <v>0</v>
      </c>
      <c r="R350" s="357">
        <v>0</v>
      </c>
      <c r="S350" s="357">
        <v>0</v>
      </c>
      <c r="T350" s="357">
        <v>0</v>
      </c>
      <c r="U350" s="357">
        <v>0</v>
      </c>
      <c r="V350" s="357">
        <v>0.1</v>
      </c>
      <c r="W350" s="358">
        <v>0.1</v>
      </c>
    </row>
    <row r="351" spans="2:23" x14ac:dyDescent="0.4">
      <c r="B351" s="355" t="s">
        <v>941</v>
      </c>
      <c r="C351" s="356" t="s">
        <v>942</v>
      </c>
      <c r="D351" s="357"/>
      <c r="E351" s="357">
        <v>415</v>
      </c>
      <c r="F351" s="357">
        <v>10.199999999999999</v>
      </c>
      <c r="G351" s="357">
        <v>9.1</v>
      </c>
      <c r="H351" s="357">
        <v>70.099999999999994</v>
      </c>
      <c r="I351" s="357">
        <v>725</v>
      </c>
      <c r="J351" s="357">
        <v>264</v>
      </c>
      <c r="K351" s="357">
        <v>43</v>
      </c>
      <c r="L351" s="357">
        <v>27</v>
      </c>
      <c r="M351" s="357">
        <v>129</v>
      </c>
      <c r="N351" s="357">
        <v>1</v>
      </c>
      <c r="O351" s="357">
        <v>158</v>
      </c>
      <c r="P351" s="357">
        <v>0.7</v>
      </c>
      <c r="Q351" s="357">
        <v>0.3</v>
      </c>
      <c r="R351" s="357">
        <v>17</v>
      </c>
      <c r="S351" s="357">
        <v>0.13</v>
      </c>
      <c r="T351" s="357">
        <v>0.12</v>
      </c>
      <c r="U351" s="357">
        <v>10</v>
      </c>
      <c r="V351" s="357">
        <v>1.8</v>
      </c>
      <c r="W351" s="358">
        <v>1.7</v>
      </c>
    </row>
    <row r="352" spans="2:23" x14ac:dyDescent="0.4">
      <c r="B352" s="355" t="s">
        <v>944</v>
      </c>
      <c r="C352" s="356"/>
      <c r="D352" s="357"/>
      <c r="E352" s="357">
        <v>804</v>
      </c>
      <c r="F352" s="357">
        <v>19.5</v>
      </c>
      <c r="G352" s="357">
        <v>13.2</v>
      </c>
      <c r="H352" s="357">
        <v>147.69999999999999</v>
      </c>
      <c r="I352" s="357">
        <v>1349</v>
      </c>
      <c r="J352" s="357">
        <v>809</v>
      </c>
      <c r="K352" s="357">
        <v>104</v>
      </c>
      <c r="L352" s="357">
        <v>77</v>
      </c>
      <c r="M352" s="357">
        <v>238</v>
      </c>
      <c r="N352" s="357">
        <v>1.8</v>
      </c>
      <c r="O352" s="357">
        <v>557</v>
      </c>
      <c r="P352" s="357">
        <v>2</v>
      </c>
      <c r="Q352" s="357">
        <v>2.5</v>
      </c>
      <c r="R352" s="357">
        <v>55</v>
      </c>
      <c r="S352" s="357">
        <v>0.21</v>
      </c>
      <c r="T352" s="357">
        <v>0.2</v>
      </c>
      <c r="U352" s="357">
        <v>32</v>
      </c>
      <c r="V352" s="357">
        <v>5.5</v>
      </c>
      <c r="W352" s="358">
        <v>3.2</v>
      </c>
    </row>
    <row r="353" spans="2:23" x14ac:dyDescent="0.4">
      <c r="B353" s="359">
        <v>45319</v>
      </c>
      <c r="C353" s="356" t="s">
        <v>848</v>
      </c>
      <c r="D353" s="357" t="s">
        <v>915</v>
      </c>
      <c r="E353" s="357">
        <v>252</v>
      </c>
      <c r="F353" s="357">
        <v>3.8</v>
      </c>
      <c r="G353" s="357">
        <v>0.5</v>
      </c>
      <c r="H353" s="357">
        <v>55.7</v>
      </c>
      <c r="I353" s="357">
        <v>2</v>
      </c>
      <c r="J353" s="357">
        <v>44</v>
      </c>
      <c r="K353" s="357">
        <v>5</v>
      </c>
      <c r="L353" s="357">
        <v>11</v>
      </c>
      <c r="M353" s="357">
        <v>51</v>
      </c>
      <c r="N353" s="357">
        <v>0.2</v>
      </c>
      <c r="O353" s="357">
        <v>0</v>
      </c>
      <c r="P353" s="357">
        <v>0</v>
      </c>
      <c r="Q353" s="357">
        <v>0</v>
      </c>
      <c r="R353" s="357">
        <v>0</v>
      </c>
      <c r="S353" s="357">
        <v>0.03</v>
      </c>
      <c r="T353" s="357">
        <v>0.02</v>
      </c>
      <c r="U353" s="357">
        <v>0</v>
      </c>
      <c r="V353" s="357">
        <v>0.5</v>
      </c>
      <c r="W353" s="358">
        <v>0</v>
      </c>
    </row>
    <row r="354" spans="2:23" x14ac:dyDescent="0.4">
      <c r="B354" s="355" t="s">
        <v>941</v>
      </c>
      <c r="C354" s="356" t="s">
        <v>941</v>
      </c>
      <c r="D354" s="357" t="s">
        <v>242</v>
      </c>
      <c r="E354" s="357">
        <v>85</v>
      </c>
      <c r="F354" s="357">
        <v>4</v>
      </c>
      <c r="G354" s="357">
        <v>3.3</v>
      </c>
      <c r="H354" s="357">
        <v>9.6999999999999993</v>
      </c>
      <c r="I354" s="357">
        <v>257</v>
      </c>
      <c r="J354" s="357">
        <v>50</v>
      </c>
      <c r="K354" s="357">
        <v>4</v>
      </c>
      <c r="L354" s="357">
        <v>4</v>
      </c>
      <c r="M354" s="357">
        <v>11</v>
      </c>
      <c r="N354" s="357">
        <v>0</v>
      </c>
      <c r="O354" s="357">
        <v>83</v>
      </c>
      <c r="P354" s="357">
        <v>0.1</v>
      </c>
      <c r="Q354" s="357">
        <v>0</v>
      </c>
      <c r="R354" s="357">
        <v>0</v>
      </c>
      <c r="S354" s="357">
        <v>0.02</v>
      </c>
      <c r="T354" s="357">
        <v>0.01</v>
      </c>
      <c r="U354" s="357">
        <v>2</v>
      </c>
      <c r="V354" s="357">
        <v>0.6</v>
      </c>
      <c r="W354" s="358">
        <v>0.6</v>
      </c>
    </row>
    <row r="355" spans="2:23" x14ac:dyDescent="0.4">
      <c r="B355" s="355" t="s">
        <v>941</v>
      </c>
      <c r="C355" s="356" t="s">
        <v>941</v>
      </c>
      <c r="D355" s="357" t="s">
        <v>243</v>
      </c>
      <c r="E355" s="357">
        <v>6</v>
      </c>
      <c r="F355" s="357">
        <v>0.3</v>
      </c>
      <c r="G355" s="357">
        <v>0</v>
      </c>
      <c r="H355" s="357">
        <v>1.1000000000000001</v>
      </c>
      <c r="I355" s="357">
        <v>66</v>
      </c>
      <c r="J355" s="357">
        <v>40</v>
      </c>
      <c r="K355" s="357">
        <v>9</v>
      </c>
      <c r="L355" s="357">
        <v>3</v>
      </c>
      <c r="M355" s="357">
        <v>5</v>
      </c>
      <c r="N355" s="357">
        <v>0.1</v>
      </c>
      <c r="O355" s="357">
        <v>3</v>
      </c>
      <c r="P355" s="357">
        <v>0</v>
      </c>
      <c r="Q355" s="357">
        <v>0</v>
      </c>
      <c r="R355" s="357">
        <v>19</v>
      </c>
      <c r="S355" s="357">
        <v>0.01</v>
      </c>
      <c r="T355" s="357">
        <v>0.01</v>
      </c>
      <c r="U355" s="357">
        <v>8</v>
      </c>
      <c r="V355" s="357">
        <v>0.4</v>
      </c>
      <c r="W355" s="358">
        <v>0.2</v>
      </c>
    </row>
    <row r="356" spans="2:23" x14ac:dyDescent="0.4">
      <c r="B356" s="355" t="s">
        <v>941</v>
      </c>
      <c r="C356" s="356" t="s">
        <v>941</v>
      </c>
      <c r="D356" s="357" t="s">
        <v>244</v>
      </c>
      <c r="E356" s="357">
        <v>33</v>
      </c>
      <c r="F356" s="357">
        <v>1.2</v>
      </c>
      <c r="G356" s="357">
        <v>0.3</v>
      </c>
      <c r="H356" s="357">
        <v>6.4</v>
      </c>
      <c r="I356" s="357">
        <v>191</v>
      </c>
      <c r="J356" s="357">
        <v>118</v>
      </c>
      <c r="K356" s="357">
        <v>9</v>
      </c>
      <c r="L356" s="357">
        <v>8</v>
      </c>
      <c r="M356" s="357">
        <v>23</v>
      </c>
      <c r="N356" s="357">
        <v>0.1</v>
      </c>
      <c r="O356" s="357">
        <v>123</v>
      </c>
      <c r="P356" s="357">
        <v>0.1</v>
      </c>
      <c r="Q356" s="357">
        <v>0.1</v>
      </c>
      <c r="R356" s="357">
        <v>0</v>
      </c>
      <c r="S356" s="357">
        <v>0.01</v>
      </c>
      <c r="T356" s="357">
        <v>0</v>
      </c>
      <c r="U356" s="357">
        <v>1</v>
      </c>
      <c r="V356" s="357">
        <v>0.7</v>
      </c>
      <c r="W356" s="358">
        <v>0.5</v>
      </c>
    </row>
    <row r="357" spans="2:23" x14ac:dyDescent="0.4">
      <c r="B357" s="355" t="s">
        <v>941</v>
      </c>
      <c r="C357" s="356" t="s">
        <v>941</v>
      </c>
      <c r="D357" s="357" t="s">
        <v>245</v>
      </c>
      <c r="E357" s="357">
        <v>3</v>
      </c>
      <c r="F357" s="357">
        <v>0.2</v>
      </c>
      <c r="G357" s="357">
        <v>0</v>
      </c>
      <c r="H357" s="357">
        <v>0.5</v>
      </c>
      <c r="I357" s="357">
        <v>47</v>
      </c>
      <c r="J357" s="357">
        <v>43</v>
      </c>
      <c r="K357" s="357">
        <v>16</v>
      </c>
      <c r="L357" s="357">
        <v>1</v>
      </c>
      <c r="M357" s="357">
        <v>6</v>
      </c>
      <c r="N357" s="357">
        <v>0.2</v>
      </c>
      <c r="O357" s="357">
        <v>43</v>
      </c>
      <c r="P357" s="357">
        <v>0</v>
      </c>
      <c r="Q357" s="357">
        <v>0.1</v>
      </c>
      <c r="R357" s="357">
        <v>17</v>
      </c>
      <c r="S357" s="357">
        <v>0.01</v>
      </c>
      <c r="T357" s="357">
        <v>0.01</v>
      </c>
      <c r="U357" s="357">
        <v>3</v>
      </c>
      <c r="V357" s="357">
        <v>0.2</v>
      </c>
      <c r="W357" s="358">
        <v>0.1</v>
      </c>
    </row>
    <row r="358" spans="2:23" x14ac:dyDescent="0.4">
      <c r="B358" s="355" t="s">
        <v>941</v>
      </c>
      <c r="C358" s="356" t="s">
        <v>942</v>
      </c>
      <c r="D358" s="357"/>
      <c r="E358" s="357">
        <v>379</v>
      </c>
      <c r="F358" s="357">
        <v>9.5</v>
      </c>
      <c r="G358" s="357">
        <v>4.0999999999999996</v>
      </c>
      <c r="H358" s="357">
        <v>73.400000000000006</v>
      </c>
      <c r="I358" s="357">
        <v>563</v>
      </c>
      <c r="J358" s="357">
        <v>295</v>
      </c>
      <c r="K358" s="357">
        <v>43</v>
      </c>
      <c r="L358" s="357">
        <v>27</v>
      </c>
      <c r="M358" s="357">
        <v>96</v>
      </c>
      <c r="N358" s="357">
        <v>0.6</v>
      </c>
      <c r="O358" s="357">
        <v>252</v>
      </c>
      <c r="P358" s="357">
        <v>0.2</v>
      </c>
      <c r="Q358" s="357">
        <v>0.2</v>
      </c>
      <c r="R358" s="357">
        <v>36</v>
      </c>
      <c r="S358" s="357">
        <v>0.08</v>
      </c>
      <c r="T358" s="357">
        <v>0.05</v>
      </c>
      <c r="U358" s="357">
        <v>14</v>
      </c>
      <c r="V358" s="357">
        <v>2.4</v>
      </c>
      <c r="W358" s="358">
        <v>1.4</v>
      </c>
    </row>
    <row r="359" spans="2:23" x14ac:dyDescent="0.4">
      <c r="B359" s="355" t="s">
        <v>941</v>
      </c>
      <c r="C359" s="356" t="s">
        <v>858</v>
      </c>
      <c r="D359" s="357" t="s">
        <v>915</v>
      </c>
      <c r="E359" s="357">
        <v>252</v>
      </c>
      <c r="F359" s="357">
        <v>3.8</v>
      </c>
      <c r="G359" s="357">
        <v>0.5</v>
      </c>
      <c r="H359" s="357">
        <v>55.7</v>
      </c>
      <c r="I359" s="357">
        <v>2</v>
      </c>
      <c r="J359" s="357">
        <v>44</v>
      </c>
      <c r="K359" s="357">
        <v>5</v>
      </c>
      <c r="L359" s="357">
        <v>11</v>
      </c>
      <c r="M359" s="357">
        <v>51</v>
      </c>
      <c r="N359" s="357">
        <v>0.2</v>
      </c>
      <c r="O359" s="357">
        <v>0</v>
      </c>
      <c r="P359" s="357">
        <v>0</v>
      </c>
      <c r="Q359" s="357">
        <v>0</v>
      </c>
      <c r="R359" s="357">
        <v>0</v>
      </c>
      <c r="S359" s="357">
        <v>0.03</v>
      </c>
      <c r="T359" s="357">
        <v>0.02</v>
      </c>
      <c r="U359" s="357">
        <v>0</v>
      </c>
      <c r="V359" s="357">
        <v>0.5</v>
      </c>
      <c r="W359" s="358">
        <v>0</v>
      </c>
    </row>
    <row r="360" spans="2:23" x14ac:dyDescent="0.4">
      <c r="B360" s="355" t="s">
        <v>941</v>
      </c>
      <c r="C360" s="356" t="s">
        <v>941</v>
      </c>
      <c r="D360" s="357" t="s">
        <v>964</v>
      </c>
      <c r="E360" s="357">
        <v>67</v>
      </c>
      <c r="F360" s="357">
        <v>4.3</v>
      </c>
      <c r="G360" s="357">
        <v>3.4</v>
      </c>
      <c r="H360" s="357">
        <v>5.6</v>
      </c>
      <c r="I360" s="357">
        <v>372</v>
      </c>
      <c r="J360" s="357">
        <v>113</v>
      </c>
      <c r="K360" s="357">
        <v>5</v>
      </c>
      <c r="L360" s="357">
        <v>5</v>
      </c>
      <c r="M360" s="357">
        <v>44</v>
      </c>
      <c r="N360" s="357">
        <v>0.1</v>
      </c>
      <c r="O360" s="357">
        <v>71</v>
      </c>
      <c r="P360" s="357">
        <v>0</v>
      </c>
      <c r="Q360" s="357">
        <v>0.1</v>
      </c>
      <c r="R360" s="357">
        <v>1</v>
      </c>
      <c r="S360" s="357">
        <v>0.13</v>
      </c>
      <c r="T360" s="357">
        <v>0.05</v>
      </c>
      <c r="U360" s="357">
        <v>3</v>
      </c>
      <c r="V360" s="357">
        <v>0.6</v>
      </c>
      <c r="W360" s="358">
        <v>1</v>
      </c>
    </row>
    <row r="361" spans="2:23" x14ac:dyDescent="0.4">
      <c r="B361" s="355" t="s">
        <v>941</v>
      </c>
      <c r="C361" s="356" t="s">
        <v>941</v>
      </c>
      <c r="D361" s="357" t="s">
        <v>247</v>
      </c>
      <c r="E361" s="357">
        <v>31</v>
      </c>
      <c r="F361" s="357">
        <v>0.2</v>
      </c>
      <c r="G361" s="357">
        <v>0</v>
      </c>
      <c r="H361" s="357">
        <v>7.6</v>
      </c>
      <c r="I361" s="357">
        <v>2</v>
      </c>
      <c r="J361" s="357">
        <v>85</v>
      </c>
      <c r="K361" s="357">
        <v>6</v>
      </c>
      <c r="L361" s="357">
        <v>4</v>
      </c>
      <c r="M361" s="357">
        <v>8</v>
      </c>
      <c r="N361" s="357">
        <v>0.1</v>
      </c>
      <c r="O361" s="357">
        <v>0</v>
      </c>
      <c r="P361" s="357">
        <v>0</v>
      </c>
      <c r="Q361" s="357">
        <v>0.3</v>
      </c>
      <c r="R361" s="357">
        <v>0</v>
      </c>
      <c r="S361" s="357">
        <v>0.02</v>
      </c>
      <c r="T361" s="357">
        <v>0.01</v>
      </c>
      <c r="U361" s="357">
        <v>5</v>
      </c>
      <c r="V361" s="357">
        <v>0.4</v>
      </c>
      <c r="W361" s="358">
        <v>0</v>
      </c>
    </row>
    <row r="362" spans="2:23" x14ac:dyDescent="0.4">
      <c r="B362" s="355" t="s">
        <v>941</v>
      </c>
      <c r="C362" s="356" t="s">
        <v>941</v>
      </c>
      <c r="D362" s="357" t="s">
        <v>248</v>
      </c>
      <c r="E362" s="357">
        <v>47</v>
      </c>
      <c r="F362" s="357">
        <v>1.3</v>
      </c>
      <c r="G362" s="357">
        <v>2.9</v>
      </c>
      <c r="H362" s="357">
        <v>4</v>
      </c>
      <c r="I362" s="357">
        <v>116</v>
      </c>
      <c r="J362" s="357">
        <v>48</v>
      </c>
      <c r="K362" s="357">
        <v>4</v>
      </c>
      <c r="L362" s="357">
        <v>5</v>
      </c>
      <c r="M362" s="357">
        <v>9</v>
      </c>
      <c r="N362" s="357">
        <v>0.1</v>
      </c>
      <c r="O362" s="357">
        <v>1</v>
      </c>
      <c r="P362" s="357">
        <v>0</v>
      </c>
      <c r="Q362" s="357">
        <v>1.8</v>
      </c>
      <c r="R362" s="357">
        <v>5</v>
      </c>
      <c r="S362" s="357">
        <v>0.01</v>
      </c>
      <c r="T362" s="357">
        <v>0.01</v>
      </c>
      <c r="U362" s="357">
        <v>1</v>
      </c>
      <c r="V362" s="357">
        <v>0.4</v>
      </c>
      <c r="W362" s="358">
        <v>0.3</v>
      </c>
    </row>
    <row r="363" spans="2:23" x14ac:dyDescent="0.4">
      <c r="B363" s="355" t="s">
        <v>941</v>
      </c>
      <c r="C363" s="356" t="s">
        <v>941</v>
      </c>
      <c r="D363" s="357" t="s">
        <v>249</v>
      </c>
      <c r="E363" s="357">
        <v>3</v>
      </c>
      <c r="F363" s="357">
        <v>0</v>
      </c>
      <c r="G363" s="357">
        <v>0</v>
      </c>
      <c r="H363" s="357">
        <v>0.5</v>
      </c>
      <c r="I363" s="357">
        <v>28</v>
      </c>
      <c r="J363" s="357">
        <v>26</v>
      </c>
      <c r="K363" s="357">
        <v>8</v>
      </c>
      <c r="L363" s="357">
        <v>1</v>
      </c>
      <c r="M363" s="357">
        <v>3</v>
      </c>
      <c r="N363" s="357">
        <v>0.1</v>
      </c>
      <c r="O363" s="357">
        <v>28</v>
      </c>
      <c r="P363" s="357">
        <v>0</v>
      </c>
      <c r="Q363" s="357">
        <v>0.1</v>
      </c>
      <c r="R363" s="357">
        <v>7</v>
      </c>
      <c r="S363" s="357">
        <v>0</v>
      </c>
      <c r="T363" s="357">
        <v>0.01</v>
      </c>
      <c r="U363" s="357">
        <v>2</v>
      </c>
      <c r="V363" s="357">
        <v>0.1</v>
      </c>
      <c r="W363" s="358">
        <v>0.1</v>
      </c>
    </row>
    <row r="364" spans="2:23" x14ac:dyDescent="0.4">
      <c r="B364" s="355" t="s">
        <v>941</v>
      </c>
      <c r="C364" s="356" t="s">
        <v>942</v>
      </c>
      <c r="D364" s="357"/>
      <c r="E364" s="357">
        <v>400</v>
      </c>
      <c r="F364" s="357">
        <v>9.6</v>
      </c>
      <c r="G364" s="357">
        <v>6.8</v>
      </c>
      <c r="H364" s="357">
        <v>73.400000000000006</v>
      </c>
      <c r="I364" s="357">
        <v>520</v>
      </c>
      <c r="J364" s="357">
        <v>316</v>
      </c>
      <c r="K364" s="357">
        <v>28</v>
      </c>
      <c r="L364" s="357">
        <v>26</v>
      </c>
      <c r="M364" s="357">
        <v>115</v>
      </c>
      <c r="N364" s="357">
        <v>0.6</v>
      </c>
      <c r="O364" s="357">
        <v>100</v>
      </c>
      <c r="P364" s="357">
        <v>0</v>
      </c>
      <c r="Q364" s="357">
        <v>2.2999999999999998</v>
      </c>
      <c r="R364" s="357">
        <v>13</v>
      </c>
      <c r="S364" s="357">
        <v>0.19</v>
      </c>
      <c r="T364" s="357">
        <v>0.1</v>
      </c>
      <c r="U364" s="357">
        <v>11</v>
      </c>
      <c r="V364" s="357">
        <v>2</v>
      </c>
      <c r="W364" s="358">
        <v>1.4</v>
      </c>
    </row>
    <row r="365" spans="2:23" x14ac:dyDescent="0.4">
      <c r="B365" s="355" t="s">
        <v>944</v>
      </c>
      <c r="C365" s="356"/>
      <c r="D365" s="357"/>
      <c r="E365" s="357">
        <v>779</v>
      </c>
      <c r="F365" s="357">
        <v>19.100000000000001</v>
      </c>
      <c r="G365" s="357">
        <v>10.9</v>
      </c>
      <c r="H365" s="357">
        <v>146.80000000000001</v>
      </c>
      <c r="I365" s="357">
        <v>1083</v>
      </c>
      <c r="J365" s="357">
        <v>611</v>
      </c>
      <c r="K365" s="357">
        <v>71</v>
      </c>
      <c r="L365" s="357">
        <v>53</v>
      </c>
      <c r="M365" s="357">
        <v>211</v>
      </c>
      <c r="N365" s="357">
        <v>1.2</v>
      </c>
      <c r="O365" s="357">
        <v>352</v>
      </c>
      <c r="P365" s="357">
        <v>0.2</v>
      </c>
      <c r="Q365" s="357">
        <v>2.5</v>
      </c>
      <c r="R365" s="357">
        <v>49</v>
      </c>
      <c r="S365" s="357">
        <v>0.27</v>
      </c>
      <c r="T365" s="357">
        <v>0.15</v>
      </c>
      <c r="U365" s="357">
        <v>25</v>
      </c>
      <c r="V365" s="357">
        <v>4.4000000000000004</v>
      </c>
      <c r="W365" s="358">
        <v>2.8</v>
      </c>
    </row>
    <row r="366" spans="2:23" x14ac:dyDescent="0.4">
      <c r="B366" s="359">
        <v>45320</v>
      </c>
      <c r="C366" s="356" t="s">
        <v>848</v>
      </c>
      <c r="D366" s="357" t="s">
        <v>915</v>
      </c>
      <c r="E366" s="357">
        <v>252</v>
      </c>
      <c r="F366" s="357">
        <v>3.8</v>
      </c>
      <c r="G366" s="357">
        <v>0.5</v>
      </c>
      <c r="H366" s="357">
        <v>55.7</v>
      </c>
      <c r="I366" s="357">
        <v>2</v>
      </c>
      <c r="J366" s="357">
        <v>44</v>
      </c>
      <c r="K366" s="357">
        <v>5</v>
      </c>
      <c r="L366" s="357">
        <v>11</v>
      </c>
      <c r="M366" s="357">
        <v>51</v>
      </c>
      <c r="N366" s="357">
        <v>0.2</v>
      </c>
      <c r="O366" s="357">
        <v>0</v>
      </c>
      <c r="P366" s="357">
        <v>0</v>
      </c>
      <c r="Q366" s="357">
        <v>0</v>
      </c>
      <c r="R366" s="357">
        <v>0</v>
      </c>
      <c r="S366" s="357">
        <v>0.03</v>
      </c>
      <c r="T366" s="357">
        <v>0.02</v>
      </c>
      <c r="U366" s="357">
        <v>0</v>
      </c>
      <c r="V366" s="357">
        <v>0.5</v>
      </c>
      <c r="W366" s="358">
        <v>0</v>
      </c>
    </row>
    <row r="367" spans="2:23" x14ac:dyDescent="0.4">
      <c r="B367" s="355" t="s">
        <v>941</v>
      </c>
      <c r="C367" s="356" t="s">
        <v>941</v>
      </c>
      <c r="D367" s="357" t="s">
        <v>250</v>
      </c>
      <c r="E367" s="357">
        <v>81</v>
      </c>
      <c r="F367" s="357">
        <v>4.5999999999999996</v>
      </c>
      <c r="G367" s="357">
        <v>4.9000000000000004</v>
      </c>
      <c r="H367" s="357">
        <v>5</v>
      </c>
      <c r="I367" s="357">
        <v>199</v>
      </c>
      <c r="J367" s="357">
        <v>14</v>
      </c>
      <c r="K367" s="357">
        <v>2</v>
      </c>
      <c r="L367" s="357">
        <v>1</v>
      </c>
      <c r="M367" s="357">
        <v>3</v>
      </c>
      <c r="N367" s="357">
        <v>0</v>
      </c>
      <c r="O367" s="357">
        <v>0</v>
      </c>
      <c r="P367" s="357">
        <v>0</v>
      </c>
      <c r="Q367" s="357">
        <v>0</v>
      </c>
      <c r="R367" s="357">
        <v>0</v>
      </c>
      <c r="S367" s="357">
        <v>0</v>
      </c>
      <c r="T367" s="357">
        <v>0</v>
      </c>
      <c r="U367" s="357">
        <v>1</v>
      </c>
      <c r="V367" s="357">
        <v>0.1</v>
      </c>
      <c r="W367" s="358">
        <v>0.5</v>
      </c>
    </row>
    <row r="368" spans="2:23" x14ac:dyDescent="0.4">
      <c r="B368" s="355" t="s">
        <v>941</v>
      </c>
      <c r="C368" s="356" t="s">
        <v>941</v>
      </c>
      <c r="D368" s="357" t="s">
        <v>968</v>
      </c>
      <c r="E368" s="357">
        <v>48</v>
      </c>
      <c r="F368" s="357">
        <v>2.1</v>
      </c>
      <c r="G368" s="357">
        <v>1.1000000000000001</v>
      </c>
      <c r="H368" s="357">
        <v>7.4</v>
      </c>
      <c r="I368" s="357">
        <v>162</v>
      </c>
      <c r="J368" s="357">
        <v>62</v>
      </c>
      <c r="K368" s="357">
        <v>7</v>
      </c>
      <c r="L368" s="357">
        <v>7</v>
      </c>
      <c r="M368" s="357">
        <v>20</v>
      </c>
      <c r="N368" s="357">
        <v>0.2</v>
      </c>
      <c r="O368" s="357">
        <v>0</v>
      </c>
      <c r="P368" s="357">
        <v>0</v>
      </c>
      <c r="Q368" s="357">
        <v>0.2</v>
      </c>
      <c r="R368" s="357">
        <v>3</v>
      </c>
      <c r="S368" s="357">
        <v>0.02</v>
      </c>
      <c r="T368" s="357">
        <v>0.01</v>
      </c>
      <c r="U368" s="357">
        <v>2</v>
      </c>
      <c r="V368" s="357">
        <v>0.6</v>
      </c>
      <c r="W368" s="358">
        <v>0.4</v>
      </c>
    </row>
    <row r="369" spans="2:23" x14ac:dyDescent="0.4">
      <c r="B369" s="355" t="s">
        <v>941</v>
      </c>
      <c r="C369" s="356" t="s">
        <v>941</v>
      </c>
      <c r="D369" s="357" t="s">
        <v>252</v>
      </c>
      <c r="E369" s="357">
        <v>25</v>
      </c>
      <c r="F369" s="357">
        <v>1.1000000000000001</v>
      </c>
      <c r="G369" s="357">
        <v>0.8</v>
      </c>
      <c r="H369" s="357">
        <v>3.4</v>
      </c>
      <c r="I369" s="357">
        <v>174</v>
      </c>
      <c r="J369" s="357">
        <v>64</v>
      </c>
      <c r="K369" s="357">
        <v>11</v>
      </c>
      <c r="L369" s="357">
        <v>5</v>
      </c>
      <c r="M369" s="357">
        <v>11</v>
      </c>
      <c r="N369" s="357">
        <v>0.1</v>
      </c>
      <c r="O369" s="357">
        <v>4</v>
      </c>
      <c r="P369" s="357">
        <v>0</v>
      </c>
      <c r="Q369" s="357">
        <v>0</v>
      </c>
      <c r="R369" s="357">
        <v>16</v>
      </c>
      <c r="S369" s="357">
        <v>0.27</v>
      </c>
      <c r="T369" s="357">
        <v>0.01</v>
      </c>
      <c r="U369" s="357">
        <v>12</v>
      </c>
      <c r="V369" s="357">
        <v>0.5</v>
      </c>
      <c r="W369" s="358">
        <v>0.4</v>
      </c>
    </row>
    <row r="370" spans="2:23" x14ac:dyDescent="0.4">
      <c r="B370" s="355" t="s">
        <v>941</v>
      </c>
      <c r="C370" s="356" t="s">
        <v>941</v>
      </c>
      <c r="D370" s="357" t="s">
        <v>253</v>
      </c>
      <c r="E370" s="357">
        <v>4</v>
      </c>
      <c r="F370" s="357">
        <v>0.2</v>
      </c>
      <c r="G370" s="357">
        <v>0</v>
      </c>
      <c r="H370" s="357">
        <v>0.6</v>
      </c>
      <c r="I370" s="357">
        <v>51</v>
      </c>
      <c r="J370" s="357">
        <v>44</v>
      </c>
      <c r="K370" s="357">
        <v>12</v>
      </c>
      <c r="L370" s="357">
        <v>2</v>
      </c>
      <c r="M370" s="357">
        <v>6</v>
      </c>
      <c r="N370" s="357">
        <v>0.2</v>
      </c>
      <c r="O370" s="357">
        <v>38</v>
      </c>
      <c r="P370" s="357">
        <v>0</v>
      </c>
      <c r="Q370" s="357">
        <v>0.1</v>
      </c>
      <c r="R370" s="357">
        <v>15</v>
      </c>
      <c r="S370" s="357">
        <v>0.01</v>
      </c>
      <c r="T370" s="357">
        <v>0.01</v>
      </c>
      <c r="U370" s="357">
        <v>3</v>
      </c>
      <c r="V370" s="357">
        <v>0.2</v>
      </c>
      <c r="W370" s="358">
        <v>0.1</v>
      </c>
    </row>
    <row r="371" spans="2:23" x14ac:dyDescent="0.4">
      <c r="B371" s="355" t="s">
        <v>941</v>
      </c>
      <c r="C371" s="356" t="s">
        <v>942</v>
      </c>
      <c r="D371" s="357"/>
      <c r="E371" s="357">
        <v>410</v>
      </c>
      <c r="F371" s="357">
        <v>11.8</v>
      </c>
      <c r="G371" s="357">
        <v>7.3</v>
      </c>
      <c r="H371" s="357">
        <v>72.099999999999994</v>
      </c>
      <c r="I371" s="357">
        <v>588</v>
      </c>
      <c r="J371" s="357">
        <v>228</v>
      </c>
      <c r="K371" s="357">
        <v>37</v>
      </c>
      <c r="L371" s="357">
        <v>26</v>
      </c>
      <c r="M371" s="357">
        <v>91</v>
      </c>
      <c r="N371" s="357">
        <v>0.7</v>
      </c>
      <c r="O371" s="357">
        <v>42</v>
      </c>
      <c r="P371" s="357">
        <v>0</v>
      </c>
      <c r="Q371" s="357">
        <v>0.3</v>
      </c>
      <c r="R371" s="357">
        <v>34</v>
      </c>
      <c r="S371" s="357">
        <v>0.33</v>
      </c>
      <c r="T371" s="357">
        <v>0.05</v>
      </c>
      <c r="U371" s="357">
        <v>18</v>
      </c>
      <c r="V371" s="357">
        <v>1.9</v>
      </c>
      <c r="W371" s="358">
        <v>1.4</v>
      </c>
    </row>
    <row r="372" spans="2:23" x14ac:dyDescent="0.4">
      <c r="B372" s="355" t="s">
        <v>941</v>
      </c>
      <c r="C372" s="356" t="s">
        <v>858</v>
      </c>
      <c r="D372" s="357" t="s">
        <v>915</v>
      </c>
      <c r="E372" s="357">
        <v>252</v>
      </c>
      <c r="F372" s="357">
        <v>3.8</v>
      </c>
      <c r="G372" s="357">
        <v>0.5</v>
      </c>
      <c r="H372" s="357">
        <v>55.7</v>
      </c>
      <c r="I372" s="357">
        <v>2</v>
      </c>
      <c r="J372" s="357">
        <v>44</v>
      </c>
      <c r="K372" s="357">
        <v>5</v>
      </c>
      <c r="L372" s="357">
        <v>11</v>
      </c>
      <c r="M372" s="357">
        <v>51</v>
      </c>
      <c r="N372" s="357">
        <v>0.2</v>
      </c>
      <c r="O372" s="357">
        <v>0</v>
      </c>
      <c r="P372" s="357">
        <v>0</v>
      </c>
      <c r="Q372" s="357">
        <v>0</v>
      </c>
      <c r="R372" s="357">
        <v>0</v>
      </c>
      <c r="S372" s="357">
        <v>0.03</v>
      </c>
      <c r="T372" s="357">
        <v>0.02</v>
      </c>
      <c r="U372" s="357">
        <v>0</v>
      </c>
      <c r="V372" s="357">
        <v>0.5</v>
      </c>
      <c r="W372" s="358">
        <v>0</v>
      </c>
    </row>
    <row r="373" spans="2:23" x14ac:dyDescent="0.4">
      <c r="B373" s="355" t="s">
        <v>941</v>
      </c>
      <c r="C373" s="356" t="s">
        <v>941</v>
      </c>
      <c r="D373" s="357" t="s">
        <v>254</v>
      </c>
      <c r="E373" s="357">
        <v>129</v>
      </c>
      <c r="F373" s="357">
        <v>2.2999999999999998</v>
      </c>
      <c r="G373" s="357">
        <v>7.7</v>
      </c>
      <c r="H373" s="357">
        <v>12.4</v>
      </c>
      <c r="I373" s="357">
        <v>149</v>
      </c>
      <c r="J373" s="357">
        <v>35</v>
      </c>
      <c r="K373" s="357">
        <v>12</v>
      </c>
      <c r="L373" s="357">
        <v>6</v>
      </c>
      <c r="M373" s="357">
        <v>24</v>
      </c>
      <c r="N373" s="357">
        <v>0.2</v>
      </c>
      <c r="O373" s="357">
        <v>7</v>
      </c>
      <c r="P373" s="357">
        <v>0</v>
      </c>
      <c r="Q373" s="357">
        <v>1.3</v>
      </c>
      <c r="R373" s="357">
        <v>13</v>
      </c>
      <c r="S373" s="357">
        <v>0.03</v>
      </c>
      <c r="T373" s="357">
        <v>0.02</v>
      </c>
      <c r="U373" s="357">
        <v>0</v>
      </c>
      <c r="V373" s="357">
        <v>0.6</v>
      </c>
      <c r="W373" s="358">
        <v>0.4</v>
      </c>
    </row>
    <row r="374" spans="2:23" x14ac:dyDescent="0.4">
      <c r="B374" s="355" t="s">
        <v>941</v>
      </c>
      <c r="C374" s="356" t="s">
        <v>941</v>
      </c>
      <c r="D374" s="357" t="s">
        <v>256</v>
      </c>
      <c r="E374" s="357">
        <v>24</v>
      </c>
      <c r="F374" s="357">
        <v>1.8</v>
      </c>
      <c r="G374" s="357">
        <v>1.1000000000000001</v>
      </c>
      <c r="H374" s="357">
        <v>1.9</v>
      </c>
      <c r="I374" s="357">
        <v>60</v>
      </c>
      <c r="J374" s="357">
        <v>49</v>
      </c>
      <c r="K374" s="357">
        <v>12</v>
      </c>
      <c r="L374" s="357">
        <v>7</v>
      </c>
      <c r="M374" s="357">
        <v>23</v>
      </c>
      <c r="N374" s="357">
        <v>0.2</v>
      </c>
      <c r="O374" s="357">
        <v>87</v>
      </c>
      <c r="P374" s="357">
        <v>0</v>
      </c>
      <c r="Q374" s="357">
        <v>0.1</v>
      </c>
      <c r="R374" s="357">
        <v>1</v>
      </c>
      <c r="S374" s="357">
        <v>0</v>
      </c>
      <c r="T374" s="357">
        <v>0</v>
      </c>
      <c r="U374" s="357">
        <v>0</v>
      </c>
      <c r="V374" s="357">
        <v>0.9</v>
      </c>
      <c r="W374" s="358">
        <v>0.1</v>
      </c>
    </row>
    <row r="375" spans="2:23" x14ac:dyDescent="0.4">
      <c r="B375" s="355" t="s">
        <v>941</v>
      </c>
      <c r="C375" s="356" t="s">
        <v>941</v>
      </c>
      <c r="D375" s="357" t="s">
        <v>257</v>
      </c>
      <c r="E375" s="357">
        <v>39</v>
      </c>
      <c r="F375" s="357">
        <v>0.8</v>
      </c>
      <c r="G375" s="357">
        <v>0</v>
      </c>
      <c r="H375" s="357">
        <v>8.6</v>
      </c>
      <c r="I375" s="357">
        <v>261</v>
      </c>
      <c r="J375" s="357">
        <v>142</v>
      </c>
      <c r="K375" s="357">
        <v>7</v>
      </c>
      <c r="L375" s="357">
        <v>11</v>
      </c>
      <c r="M375" s="357">
        <v>16</v>
      </c>
      <c r="N375" s="357">
        <v>0.2</v>
      </c>
      <c r="O375" s="357">
        <v>1</v>
      </c>
      <c r="P375" s="357">
        <v>0</v>
      </c>
      <c r="Q375" s="357">
        <v>0</v>
      </c>
      <c r="R375" s="357">
        <v>9</v>
      </c>
      <c r="S375" s="357">
        <v>0.02</v>
      </c>
      <c r="T375" s="357">
        <v>0.01</v>
      </c>
      <c r="U375" s="357">
        <v>8</v>
      </c>
      <c r="V375" s="357">
        <v>0.8</v>
      </c>
      <c r="W375" s="358">
        <v>0.6</v>
      </c>
    </row>
    <row r="376" spans="2:23" x14ac:dyDescent="0.4">
      <c r="B376" s="355" t="s">
        <v>941</v>
      </c>
      <c r="C376" s="356" t="s">
        <v>941</v>
      </c>
      <c r="D376" s="357" t="s">
        <v>258</v>
      </c>
      <c r="E376" s="357">
        <v>7</v>
      </c>
      <c r="F376" s="357">
        <v>0.1</v>
      </c>
      <c r="G376" s="357">
        <v>0</v>
      </c>
      <c r="H376" s="357">
        <v>1.7</v>
      </c>
      <c r="I376" s="357">
        <v>236</v>
      </c>
      <c r="J376" s="357">
        <v>15</v>
      </c>
      <c r="K376" s="357">
        <v>3</v>
      </c>
      <c r="L376" s="357">
        <v>2</v>
      </c>
      <c r="M376" s="357">
        <v>5</v>
      </c>
      <c r="N376" s="357">
        <v>0</v>
      </c>
      <c r="O376" s="357">
        <v>0</v>
      </c>
      <c r="P376" s="357">
        <v>0</v>
      </c>
      <c r="Q376" s="357">
        <v>0</v>
      </c>
      <c r="R376" s="357">
        <v>0</v>
      </c>
      <c r="S376" s="357">
        <v>0.02</v>
      </c>
      <c r="T376" s="357">
        <v>0</v>
      </c>
      <c r="U376" s="357">
        <v>6</v>
      </c>
      <c r="V376" s="357">
        <v>0</v>
      </c>
      <c r="W376" s="358">
        <v>0.6</v>
      </c>
    </row>
    <row r="377" spans="2:23" x14ac:dyDescent="0.4">
      <c r="B377" s="355" t="s">
        <v>941</v>
      </c>
      <c r="C377" s="356" t="s">
        <v>942</v>
      </c>
      <c r="D377" s="357"/>
      <c r="E377" s="357">
        <v>451</v>
      </c>
      <c r="F377" s="357">
        <v>8.8000000000000007</v>
      </c>
      <c r="G377" s="357">
        <v>9.3000000000000007</v>
      </c>
      <c r="H377" s="357">
        <v>80.3</v>
      </c>
      <c r="I377" s="357">
        <v>708</v>
      </c>
      <c r="J377" s="357">
        <v>285</v>
      </c>
      <c r="K377" s="357">
        <v>39</v>
      </c>
      <c r="L377" s="357">
        <v>37</v>
      </c>
      <c r="M377" s="357">
        <v>119</v>
      </c>
      <c r="N377" s="357">
        <v>0.8</v>
      </c>
      <c r="O377" s="357">
        <v>95</v>
      </c>
      <c r="P377" s="357">
        <v>0</v>
      </c>
      <c r="Q377" s="357">
        <v>1.4</v>
      </c>
      <c r="R377" s="357">
        <v>23</v>
      </c>
      <c r="S377" s="357">
        <v>0.1</v>
      </c>
      <c r="T377" s="357">
        <v>0.05</v>
      </c>
      <c r="U377" s="357">
        <v>14</v>
      </c>
      <c r="V377" s="357">
        <v>2.8</v>
      </c>
      <c r="W377" s="358">
        <v>1.7</v>
      </c>
    </row>
    <row r="378" spans="2:23" x14ac:dyDescent="0.4">
      <c r="B378" s="355" t="s">
        <v>944</v>
      </c>
      <c r="C378" s="356"/>
      <c r="D378" s="357"/>
      <c r="E378" s="357">
        <v>861</v>
      </c>
      <c r="F378" s="357">
        <v>20.6</v>
      </c>
      <c r="G378" s="357">
        <v>16.600000000000001</v>
      </c>
      <c r="H378" s="357">
        <v>152.4</v>
      </c>
      <c r="I378" s="357">
        <v>1296</v>
      </c>
      <c r="J378" s="357">
        <v>513</v>
      </c>
      <c r="K378" s="357">
        <v>76</v>
      </c>
      <c r="L378" s="357">
        <v>63</v>
      </c>
      <c r="M378" s="357">
        <v>210</v>
      </c>
      <c r="N378" s="357">
        <v>1.5</v>
      </c>
      <c r="O378" s="357">
        <v>137</v>
      </c>
      <c r="P378" s="357">
        <v>0</v>
      </c>
      <c r="Q378" s="357">
        <v>1.7</v>
      </c>
      <c r="R378" s="357">
        <v>57</v>
      </c>
      <c r="S378" s="357">
        <v>0.43</v>
      </c>
      <c r="T378" s="357">
        <v>0.1</v>
      </c>
      <c r="U378" s="357">
        <v>32</v>
      </c>
      <c r="V378" s="357">
        <v>4.7</v>
      </c>
      <c r="W378" s="358">
        <v>3.1</v>
      </c>
    </row>
    <row r="379" spans="2:23" x14ac:dyDescent="0.4">
      <c r="B379" s="359">
        <v>45321</v>
      </c>
      <c r="C379" s="356" t="s">
        <v>848</v>
      </c>
      <c r="D379" s="357" t="s">
        <v>915</v>
      </c>
      <c r="E379" s="357">
        <v>252</v>
      </c>
      <c r="F379" s="357">
        <v>3.8</v>
      </c>
      <c r="G379" s="357">
        <v>0.5</v>
      </c>
      <c r="H379" s="357">
        <v>55.7</v>
      </c>
      <c r="I379" s="357">
        <v>2</v>
      </c>
      <c r="J379" s="357">
        <v>44</v>
      </c>
      <c r="K379" s="357">
        <v>5</v>
      </c>
      <c r="L379" s="357">
        <v>11</v>
      </c>
      <c r="M379" s="357">
        <v>51</v>
      </c>
      <c r="N379" s="357">
        <v>0.2</v>
      </c>
      <c r="O379" s="357">
        <v>0</v>
      </c>
      <c r="P379" s="357">
        <v>0</v>
      </c>
      <c r="Q379" s="357">
        <v>0</v>
      </c>
      <c r="R379" s="357">
        <v>0</v>
      </c>
      <c r="S379" s="357">
        <v>0.03</v>
      </c>
      <c r="T379" s="357">
        <v>0.02</v>
      </c>
      <c r="U379" s="357">
        <v>0</v>
      </c>
      <c r="V379" s="357">
        <v>0.5</v>
      </c>
      <c r="W379" s="358">
        <v>0</v>
      </c>
    </row>
    <row r="380" spans="2:23" x14ac:dyDescent="0.4">
      <c r="B380" s="355" t="s">
        <v>941</v>
      </c>
      <c r="C380" s="356" t="s">
        <v>941</v>
      </c>
      <c r="D380" s="357" t="s">
        <v>965</v>
      </c>
      <c r="E380" s="357">
        <v>149</v>
      </c>
      <c r="F380" s="357">
        <v>7.5</v>
      </c>
      <c r="G380" s="357">
        <v>10.9</v>
      </c>
      <c r="H380" s="357">
        <v>3.6</v>
      </c>
      <c r="I380" s="357">
        <v>352</v>
      </c>
      <c r="J380" s="357">
        <v>127</v>
      </c>
      <c r="K380" s="357">
        <v>3</v>
      </c>
      <c r="L380" s="357">
        <v>11</v>
      </c>
      <c r="M380" s="357">
        <v>83</v>
      </c>
      <c r="N380" s="357">
        <v>0.4</v>
      </c>
      <c r="O380" s="357">
        <v>17</v>
      </c>
      <c r="P380" s="357">
        <v>4</v>
      </c>
      <c r="Q380" s="357">
        <v>0.3</v>
      </c>
      <c r="R380" s="357">
        <v>0</v>
      </c>
      <c r="S380" s="357">
        <v>0.06</v>
      </c>
      <c r="T380" s="357">
        <v>0.14000000000000001</v>
      </c>
      <c r="U380" s="357">
        <v>0</v>
      </c>
      <c r="V380" s="357">
        <v>0.2</v>
      </c>
      <c r="W380" s="358">
        <v>0.9</v>
      </c>
    </row>
    <row r="381" spans="2:23" x14ac:dyDescent="0.4">
      <c r="B381" s="355" t="s">
        <v>941</v>
      </c>
      <c r="C381" s="356" t="s">
        <v>941</v>
      </c>
      <c r="D381" s="357" t="s">
        <v>261</v>
      </c>
      <c r="E381" s="357">
        <v>28</v>
      </c>
      <c r="F381" s="357">
        <v>1</v>
      </c>
      <c r="G381" s="357">
        <v>1.4</v>
      </c>
      <c r="H381" s="357">
        <v>2.9</v>
      </c>
      <c r="I381" s="357">
        <v>66</v>
      </c>
      <c r="J381" s="357">
        <v>36</v>
      </c>
      <c r="K381" s="357">
        <v>0</v>
      </c>
      <c r="L381" s="357">
        <v>3</v>
      </c>
      <c r="M381" s="357">
        <v>12</v>
      </c>
      <c r="N381" s="357">
        <v>0</v>
      </c>
      <c r="O381" s="357">
        <v>0</v>
      </c>
      <c r="P381" s="357">
        <v>0</v>
      </c>
      <c r="Q381" s="357">
        <v>0</v>
      </c>
      <c r="R381" s="357">
        <v>0</v>
      </c>
      <c r="S381" s="357">
        <v>0.02</v>
      </c>
      <c r="T381" s="357">
        <v>0.01</v>
      </c>
      <c r="U381" s="357">
        <v>1</v>
      </c>
      <c r="V381" s="357">
        <v>0.4</v>
      </c>
      <c r="W381" s="358">
        <v>0.1</v>
      </c>
    </row>
    <row r="382" spans="2:23" x14ac:dyDescent="0.4">
      <c r="B382" s="355" t="s">
        <v>941</v>
      </c>
      <c r="C382" s="356" t="s">
        <v>941</v>
      </c>
      <c r="D382" s="357" t="s">
        <v>262</v>
      </c>
      <c r="E382" s="357">
        <v>40</v>
      </c>
      <c r="F382" s="357">
        <v>2.2000000000000002</v>
      </c>
      <c r="G382" s="357">
        <v>1.6</v>
      </c>
      <c r="H382" s="357">
        <v>4.0999999999999996</v>
      </c>
      <c r="I382" s="357">
        <v>165</v>
      </c>
      <c r="J382" s="357">
        <v>78</v>
      </c>
      <c r="K382" s="357">
        <v>7</v>
      </c>
      <c r="L382" s="357">
        <v>16</v>
      </c>
      <c r="M382" s="357">
        <v>25</v>
      </c>
      <c r="N382" s="357">
        <v>0.2</v>
      </c>
      <c r="O382" s="357">
        <v>56</v>
      </c>
      <c r="P382" s="357">
        <v>0</v>
      </c>
      <c r="Q382" s="357">
        <v>0</v>
      </c>
      <c r="R382" s="357">
        <v>1</v>
      </c>
      <c r="S382" s="357">
        <v>0.02</v>
      </c>
      <c r="T382" s="357">
        <v>0.02</v>
      </c>
      <c r="U382" s="357">
        <v>0</v>
      </c>
      <c r="V382" s="357">
        <v>0.3</v>
      </c>
      <c r="W382" s="358">
        <v>0.4</v>
      </c>
    </row>
    <row r="383" spans="2:23" x14ac:dyDescent="0.4">
      <c r="B383" s="355" t="s">
        <v>941</v>
      </c>
      <c r="C383" s="356" t="s">
        <v>941</v>
      </c>
      <c r="D383" s="357" t="s">
        <v>263</v>
      </c>
      <c r="E383" s="357">
        <v>21</v>
      </c>
      <c r="F383" s="357">
        <v>0.7</v>
      </c>
      <c r="G383" s="357">
        <v>0.3</v>
      </c>
      <c r="H383" s="357">
        <v>3.7</v>
      </c>
      <c r="I383" s="357">
        <v>292</v>
      </c>
      <c r="J383" s="357">
        <v>0</v>
      </c>
      <c r="K383" s="357">
        <v>0</v>
      </c>
      <c r="L383" s="357">
        <v>0</v>
      </c>
      <c r="M383" s="357">
        <v>0</v>
      </c>
      <c r="N383" s="357">
        <v>0</v>
      </c>
      <c r="O383" s="357">
        <v>0</v>
      </c>
      <c r="P383" s="357">
        <v>0</v>
      </c>
      <c r="Q383" s="357">
        <v>0</v>
      </c>
      <c r="R383" s="357">
        <v>0</v>
      </c>
      <c r="S383" s="357">
        <v>0</v>
      </c>
      <c r="T383" s="357">
        <v>0</v>
      </c>
      <c r="U383" s="357">
        <v>0</v>
      </c>
      <c r="V383" s="357">
        <v>1</v>
      </c>
      <c r="W383" s="358">
        <v>0.7</v>
      </c>
    </row>
    <row r="384" spans="2:23" x14ac:dyDescent="0.4">
      <c r="B384" s="355" t="s">
        <v>941</v>
      </c>
      <c r="C384" s="356" t="s">
        <v>942</v>
      </c>
      <c r="D384" s="357"/>
      <c r="E384" s="357">
        <v>490</v>
      </c>
      <c r="F384" s="357">
        <v>15.2</v>
      </c>
      <c r="G384" s="357">
        <v>14.7</v>
      </c>
      <c r="H384" s="357">
        <v>70</v>
      </c>
      <c r="I384" s="357">
        <v>877</v>
      </c>
      <c r="J384" s="357">
        <v>285</v>
      </c>
      <c r="K384" s="357">
        <v>15</v>
      </c>
      <c r="L384" s="357">
        <v>41</v>
      </c>
      <c r="M384" s="357">
        <v>171</v>
      </c>
      <c r="N384" s="357">
        <v>0.8</v>
      </c>
      <c r="O384" s="357">
        <v>73</v>
      </c>
      <c r="P384" s="357">
        <v>4</v>
      </c>
      <c r="Q384" s="357">
        <v>0.3</v>
      </c>
      <c r="R384" s="357">
        <v>1</v>
      </c>
      <c r="S384" s="357">
        <v>0.13</v>
      </c>
      <c r="T384" s="357">
        <v>0.19</v>
      </c>
      <c r="U384" s="357">
        <v>1</v>
      </c>
      <c r="V384" s="357">
        <v>2.4</v>
      </c>
      <c r="W384" s="358">
        <v>2.1</v>
      </c>
    </row>
    <row r="385" spans="2:23" x14ac:dyDescent="0.4">
      <c r="B385" s="355" t="s">
        <v>941</v>
      </c>
      <c r="C385" s="356" t="s">
        <v>858</v>
      </c>
      <c r="D385" s="357" t="s">
        <v>915</v>
      </c>
      <c r="E385" s="357">
        <v>252</v>
      </c>
      <c r="F385" s="357">
        <v>3.8</v>
      </c>
      <c r="G385" s="357">
        <v>0.5</v>
      </c>
      <c r="H385" s="357">
        <v>55.7</v>
      </c>
      <c r="I385" s="357">
        <v>2</v>
      </c>
      <c r="J385" s="357">
        <v>44</v>
      </c>
      <c r="K385" s="357">
        <v>5</v>
      </c>
      <c r="L385" s="357">
        <v>11</v>
      </c>
      <c r="M385" s="357">
        <v>51</v>
      </c>
      <c r="N385" s="357">
        <v>0.2</v>
      </c>
      <c r="O385" s="357">
        <v>0</v>
      </c>
      <c r="P385" s="357">
        <v>0</v>
      </c>
      <c r="Q385" s="357">
        <v>0</v>
      </c>
      <c r="R385" s="357">
        <v>0</v>
      </c>
      <c r="S385" s="357">
        <v>0.03</v>
      </c>
      <c r="T385" s="357">
        <v>0.02</v>
      </c>
      <c r="U385" s="357">
        <v>0</v>
      </c>
      <c r="V385" s="357">
        <v>0.5</v>
      </c>
      <c r="W385" s="358">
        <v>0</v>
      </c>
    </row>
    <row r="386" spans="2:23" x14ac:dyDescent="0.4">
      <c r="B386" s="355" t="s">
        <v>941</v>
      </c>
      <c r="C386" s="356" t="s">
        <v>941</v>
      </c>
      <c r="D386" s="357" t="s">
        <v>264</v>
      </c>
      <c r="E386" s="357">
        <v>129</v>
      </c>
      <c r="F386" s="357">
        <v>9.1</v>
      </c>
      <c r="G386" s="357">
        <v>6.6</v>
      </c>
      <c r="H386" s="357">
        <v>8.1999999999999993</v>
      </c>
      <c r="I386" s="357">
        <v>332</v>
      </c>
      <c r="J386" s="357">
        <v>199</v>
      </c>
      <c r="K386" s="357">
        <v>19</v>
      </c>
      <c r="L386" s="357">
        <v>14</v>
      </c>
      <c r="M386" s="357">
        <v>107</v>
      </c>
      <c r="N386" s="357">
        <v>0.7</v>
      </c>
      <c r="O386" s="357">
        <v>26</v>
      </c>
      <c r="P386" s="357">
        <v>0.4</v>
      </c>
      <c r="Q386" s="357">
        <v>0.3</v>
      </c>
      <c r="R386" s="357">
        <v>3</v>
      </c>
      <c r="S386" s="357">
        <v>0.26</v>
      </c>
      <c r="T386" s="357">
        <v>0.14000000000000001</v>
      </c>
      <c r="U386" s="357">
        <v>5</v>
      </c>
      <c r="V386" s="357">
        <v>0.8</v>
      </c>
      <c r="W386" s="358">
        <v>0.9</v>
      </c>
    </row>
    <row r="387" spans="2:23" x14ac:dyDescent="0.4">
      <c r="B387" s="355" t="s">
        <v>941</v>
      </c>
      <c r="C387" s="356" t="s">
        <v>941</v>
      </c>
      <c r="D387" s="357" t="s">
        <v>265</v>
      </c>
      <c r="E387" s="357">
        <v>18</v>
      </c>
      <c r="F387" s="357">
        <v>0.3</v>
      </c>
      <c r="G387" s="357">
        <v>0.5</v>
      </c>
      <c r="H387" s="357">
        <v>3</v>
      </c>
      <c r="I387" s="357">
        <v>110</v>
      </c>
      <c r="J387" s="357">
        <v>10</v>
      </c>
      <c r="K387" s="357">
        <v>4</v>
      </c>
      <c r="L387" s="357">
        <v>2</v>
      </c>
      <c r="M387" s="357">
        <v>5</v>
      </c>
      <c r="N387" s="357">
        <v>0.1</v>
      </c>
      <c r="O387" s="357">
        <v>3</v>
      </c>
      <c r="P387" s="357">
        <v>0.1</v>
      </c>
      <c r="Q387" s="357">
        <v>0</v>
      </c>
      <c r="R387" s="357">
        <v>0</v>
      </c>
      <c r="S387" s="357">
        <v>0</v>
      </c>
      <c r="T387" s="357">
        <v>0</v>
      </c>
      <c r="U387" s="357">
        <v>0</v>
      </c>
      <c r="V387" s="357">
        <v>0.2</v>
      </c>
      <c r="W387" s="358">
        <v>0.3</v>
      </c>
    </row>
    <row r="388" spans="2:23" x14ac:dyDescent="0.4">
      <c r="B388" s="355" t="s">
        <v>941</v>
      </c>
      <c r="C388" s="356" t="s">
        <v>941</v>
      </c>
      <c r="D388" s="357" t="s">
        <v>266</v>
      </c>
      <c r="E388" s="357">
        <v>5</v>
      </c>
      <c r="F388" s="357">
        <v>0.2</v>
      </c>
      <c r="G388" s="357">
        <v>0.3</v>
      </c>
      <c r="H388" s="357">
        <v>0.5</v>
      </c>
      <c r="I388" s="357">
        <v>23</v>
      </c>
      <c r="J388" s="357">
        <v>19</v>
      </c>
      <c r="K388" s="357">
        <v>9</v>
      </c>
      <c r="L388" s="357">
        <v>4</v>
      </c>
      <c r="M388" s="357">
        <v>4</v>
      </c>
      <c r="N388" s="357">
        <v>0.1</v>
      </c>
      <c r="O388" s="357">
        <v>28</v>
      </c>
      <c r="P388" s="357">
        <v>0</v>
      </c>
      <c r="Q388" s="357">
        <v>0</v>
      </c>
      <c r="R388" s="357">
        <v>4</v>
      </c>
      <c r="S388" s="357">
        <v>0</v>
      </c>
      <c r="T388" s="357">
        <v>0</v>
      </c>
      <c r="U388" s="357">
        <v>3</v>
      </c>
      <c r="V388" s="357">
        <v>0.1</v>
      </c>
      <c r="W388" s="358">
        <v>0.1</v>
      </c>
    </row>
    <row r="389" spans="2:23" x14ac:dyDescent="0.4">
      <c r="B389" s="355" t="s">
        <v>941</v>
      </c>
      <c r="C389" s="356" t="s">
        <v>942</v>
      </c>
      <c r="D389" s="357"/>
      <c r="E389" s="357">
        <v>404</v>
      </c>
      <c r="F389" s="357">
        <v>13.4</v>
      </c>
      <c r="G389" s="357">
        <v>7.9</v>
      </c>
      <c r="H389" s="357">
        <v>67.400000000000006</v>
      </c>
      <c r="I389" s="357">
        <v>467</v>
      </c>
      <c r="J389" s="357">
        <v>272</v>
      </c>
      <c r="K389" s="357">
        <v>37</v>
      </c>
      <c r="L389" s="357">
        <v>31</v>
      </c>
      <c r="M389" s="357">
        <v>167</v>
      </c>
      <c r="N389" s="357">
        <v>1.1000000000000001</v>
      </c>
      <c r="O389" s="357">
        <v>57</v>
      </c>
      <c r="P389" s="357">
        <v>0.5</v>
      </c>
      <c r="Q389" s="357">
        <v>0.3</v>
      </c>
      <c r="R389" s="357">
        <v>7</v>
      </c>
      <c r="S389" s="357">
        <v>0.28999999999999998</v>
      </c>
      <c r="T389" s="357">
        <v>0.16</v>
      </c>
      <c r="U389" s="357">
        <v>8</v>
      </c>
      <c r="V389" s="357">
        <v>1.6</v>
      </c>
      <c r="W389" s="358">
        <v>1.3</v>
      </c>
    </row>
    <row r="390" spans="2:23" x14ac:dyDescent="0.4">
      <c r="B390" s="355" t="s">
        <v>944</v>
      </c>
      <c r="C390" s="356"/>
      <c r="D390" s="357"/>
      <c r="E390" s="357">
        <v>894</v>
      </c>
      <c r="F390" s="357">
        <v>28.6</v>
      </c>
      <c r="G390" s="357">
        <v>22.6</v>
      </c>
      <c r="H390" s="357">
        <v>137.4</v>
      </c>
      <c r="I390" s="357">
        <v>1344</v>
      </c>
      <c r="J390" s="357">
        <v>557</v>
      </c>
      <c r="K390" s="357">
        <v>52</v>
      </c>
      <c r="L390" s="357">
        <v>72</v>
      </c>
      <c r="M390" s="357">
        <v>338</v>
      </c>
      <c r="N390" s="357">
        <v>1.9</v>
      </c>
      <c r="O390" s="357">
        <v>130</v>
      </c>
      <c r="P390" s="357">
        <v>4.5</v>
      </c>
      <c r="Q390" s="357">
        <v>0.6</v>
      </c>
      <c r="R390" s="357">
        <v>8</v>
      </c>
      <c r="S390" s="357">
        <v>0.42</v>
      </c>
      <c r="T390" s="357">
        <v>0.35</v>
      </c>
      <c r="U390" s="357">
        <v>9</v>
      </c>
      <c r="V390" s="357">
        <v>4</v>
      </c>
      <c r="W390" s="358">
        <v>3.4</v>
      </c>
    </row>
    <row r="391" spans="2:23" x14ac:dyDescent="0.4">
      <c r="B391" s="359">
        <v>45322</v>
      </c>
      <c r="C391" s="356" t="s">
        <v>848</v>
      </c>
      <c r="D391" s="357" t="s">
        <v>915</v>
      </c>
      <c r="E391" s="357">
        <v>252</v>
      </c>
      <c r="F391" s="357">
        <v>3.8</v>
      </c>
      <c r="G391" s="357">
        <v>0.5</v>
      </c>
      <c r="H391" s="357">
        <v>55.7</v>
      </c>
      <c r="I391" s="357">
        <v>2</v>
      </c>
      <c r="J391" s="357">
        <v>44</v>
      </c>
      <c r="K391" s="357">
        <v>5</v>
      </c>
      <c r="L391" s="357">
        <v>11</v>
      </c>
      <c r="M391" s="357">
        <v>51</v>
      </c>
      <c r="N391" s="357">
        <v>0.2</v>
      </c>
      <c r="O391" s="357">
        <v>0</v>
      </c>
      <c r="P391" s="357">
        <v>0</v>
      </c>
      <c r="Q391" s="357">
        <v>0</v>
      </c>
      <c r="R391" s="357">
        <v>0</v>
      </c>
      <c r="S391" s="357">
        <v>0.03</v>
      </c>
      <c r="T391" s="357">
        <v>0.02</v>
      </c>
      <c r="U391" s="357">
        <v>0</v>
      </c>
      <c r="V391" s="357">
        <v>0.5</v>
      </c>
      <c r="W391" s="358">
        <v>0</v>
      </c>
    </row>
    <row r="392" spans="2:23" x14ac:dyDescent="0.4">
      <c r="B392" s="355" t="s">
        <v>941</v>
      </c>
      <c r="C392" s="356" t="s">
        <v>941</v>
      </c>
      <c r="D392" s="357" t="s">
        <v>267</v>
      </c>
      <c r="E392" s="357">
        <v>57</v>
      </c>
      <c r="F392" s="357">
        <v>3.5</v>
      </c>
      <c r="G392" s="357">
        <v>2.9</v>
      </c>
      <c r="H392" s="357">
        <v>4.2</v>
      </c>
      <c r="I392" s="357">
        <v>259</v>
      </c>
      <c r="J392" s="357">
        <v>85</v>
      </c>
      <c r="K392" s="357">
        <v>5</v>
      </c>
      <c r="L392" s="357">
        <v>6</v>
      </c>
      <c r="M392" s="357">
        <v>38</v>
      </c>
      <c r="N392" s="357">
        <v>0.1</v>
      </c>
      <c r="O392" s="357">
        <v>1</v>
      </c>
      <c r="P392" s="357">
        <v>0.4</v>
      </c>
      <c r="Q392" s="357">
        <v>0.1</v>
      </c>
      <c r="R392" s="357">
        <v>0</v>
      </c>
      <c r="S392" s="357">
        <v>0.12</v>
      </c>
      <c r="T392" s="357">
        <v>0.05</v>
      </c>
      <c r="U392" s="357">
        <v>1</v>
      </c>
      <c r="V392" s="357">
        <v>0.3</v>
      </c>
      <c r="W392" s="358">
        <v>0.7</v>
      </c>
    </row>
    <row r="393" spans="2:23" x14ac:dyDescent="0.4">
      <c r="B393" s="355" t="s">
        <v>941</v>
      </c>
      <c r="C393" s="356" t="s">
        <v>941</v>
      </c>
      <c r="D393" s="357" t="s">
        <v>268</v>
      </c>
      <c r="E393" s="357">
        <v>22</v>
      </c>
      <c r="F393" s="357">
        <v>1.7</v>
      </c>
      <c r="G393" s="357">
        <v>1</v>
      </c>
      <c r="H393" s="357">
        <v>1.6</v>
      </c>
      <c r="I393" s="357">
        <v>71</v>
      </c>
      <c r="J393" s="357">
        <v>43</v>
      </c>
      <c r="K393" s="357">
        <v>10</v>
      </c>
      <c r="L393" s="357">
        <v>6</v>
      </c>
      <c r="M393" s="357">
        <v>21</v>
      </c>
      <c r="N393" s="357">
        <v>0.2</v>
      </c>
      <c r="O393" s="357">
        <v>0</v>
      </c>
      <c r="P393" s="357">
        <v>0</v>
      </c>
      <c r="Q393" s="357">
        <v>0.1</v>
      </c>
      <c r="R393" s="357">
        <v>0</v>
      </c>
      <c r="S393" s="357">
        <v>0.01</v>
      </c>
      <c r="T393" s="357">
        <v>0</v>
      </c>
      <c r="U393" s="357">
        <v>3</v>
      </c>
      <c r="V393" s="357">
        <v>0.7</v>
      </c>
      <c r="W393" s="358">
        <v>0.1</v>
      </c>
    </row>
    <row r="394" spans="2:23" x14ac:dyDescent="0.4">
      <c r="B394" s="355" t="s">
        <v>941</v>
      </c>
      <c r="C394" s="356" t="s">
        <v>941</v>
      </c>
      <c r="D394" s="357" t="s">
        <v>269</v>
      </c>
      <c r="E394" s="357">
        <v>35</v>
      </c>
      <c r="F394" s="357">
        <v>1.7</v>
      </c>
      <c r="G394" s="357">
        <v>0.6</v>
      </c>
      <c r="H394" s="357">
        <v>6.1</v>
      </c>
      <c r="I394" s="357">
        <v>125</v>
      </c>
      <c r="J394" s="357">
        <v>103</v>
      </c>
      <c r="K394" s="357">
        <v>4</v>
      </c>
      <c r="L394" s="357">
        <v>6</v>
      </c>
      <c r="M394" s="357">
        <v>10</v>
      </c>
      <c r="N394" s="357">
        <v>0.1</v>
      </c>
      <c r="O394" s="357">
        <v>95</v>
      </c>
      <c r="P394" s="357">
        <v>0</v>
      </c>
      <c r="Q394" s="357">
        <v>0</v>
      </c>
      <c r="R394" s="357">
        <v>0</v>
      </c>
      <c r="S394" s="357">
        <v>0.01</v>
      </c>
      <c r="T394" s="357">
        <v>0.01</v>
      </c>
      <c r="U394" s="357">
        <v>5</v>
      </c>
      <c r="V394" s="357">
        <v>0.6</v>
      </c>
      <c r="W394" s="358">
        <v>0.3</v>
      </c>
    </row>
    <row r="395" spans="2:23" x14ac:dyDescent="0.4">
      <c r="B395" s="355" t="s">
        <v>941</v>
      </c>
      <c r="C395" s="356" t="s">
        <v>941</v>
      </c>
      <c r="D395" s="357" t="s">
        <v>270</v>
      </c>
      <c r="E395" s="357">
        <v>8</v>
      </c>
      <c r="F395" s="357">
        <v>0.6</v>
      </c>
      <c r="G395" s="357">
        <v>0.2</v>
      </c>
      <c r="H395" s="357">
        <v>0.9</v>
      </c>
      <c r="I395" s="357">
        <v>66</v>
      </c>
      <c r="J395" s="357">
        <v>19</v>
      </c>
      <c r="K395" s="357">
        <v>17</v>
      </c>
      <c r="L395" s="357">
        <v>5</v>
      </c>
      <c r="M395" s="357">
        <v>6</v>
      </c>
      <c r="N395" s="357">
        <v>0.1</v>
      </c>
      <c r="O395" s="357">
        <v>107</v>
      </c>
      <c r="P395" s="357">
        <v>0</v>
      </c>
      <c r="Q395" s="357">
        <v>0.4</v>
      </c>
      <c r="R395" s="357">
        <v>44</v>
      </c>
      <c r="S395" s="357">
        <v>0</v>
      </c>
      <c r="T395" s="357">
        <v>0.01</v>
      </c>
      <c r="U395" s="357">
        <v>0</v>
      </c>
      <c r="V395" s="357">
        <v>0.5</v>
      </c>
      <c r="W395" s="358">
        <v>0.1</v>
      </c>
    </row>
    <row r="396" spans="2:23" x14ac:dyDescent="0.4">
      <c r="B396" s="355" t="s">
        <v>941</v>
      </c>
      <c r="C396" s="356" t="s">
        <v>942</v>
      </c>
      <c r="D396" s="357"/>
      <c r="E396" s="357">
        <v>374</v>
      </c>
      <c r="F396" s="357">
        <v>11.3</v>
      </c>
      <c r="G396" s="357">
        <v>5.2</v>
      </c>
      <c r="H396" s="357">
        <v>68.5</v>
      </c>
      <c r="I396" s="357">
        <v>523</v>
      </c>
      <c r="J396" s="357">
        <v>294</v>
      </c>
      <c r="K396" s="357">
        <v>41</v>
      </c>
      <c r="L396" s="357">
        <v>34</v>
      </c>
      <c r="M396" s="357">
        <v>126</v>
      </c>
      <c r="N396" s="357">
        <v>0.7</v>
      </c>
      <c r="O396" s="357">
        <v>203</v>
      </c>
      <c r="P396" s="357">
        <v>0.4</v>
      </c>
      <c r="Q396" s="357">
        <v>0.6</v>
      </c>
      <c r="R396" s="357">
        <v>44</v>
      </c>
      <c r="S396" s="357">
        <v>0.17</v>
      </c>
      <c r="T396" s="357">
        <v>0.09</v>
      </c>
      <c r="U396" s="357">
        <v>9</v>
      </c>
      <c r="V396" s="357">
        <v>2.6</v>
      </c>
      <c r="W396" s="358">
        <v>1.2</v>
      </c>
    </row>
    <row r="397" spans="2:23" x14ac:dyDescent="0.4">
      <c r="B397" s="355" t="s">
        <v>941</v>
      </c>
      <c r="C397" s="356" t="s">
        <v>858</v>
      </c>
      <c r="D397" s="357" t="s">
        <v>915</v>
      </c>
      <c r="E397" s="357">
        <v>252</v>
      </c>
      <c r="F397" s="357">
        <v>3.8</v>
      </c>
      <c r="G397" s="357">
        <v>0.5</v>
      </c>
      <c r="H397" s="357">
        <v>55.7</v>
      </c>
      <c r="I397" s="357">
        <v>2</v>
      </c>
      <c r="J397" s="357">
        <v>44</v>
      </c>
      <c r="K397" s="357">
        <v>5</v>
      </c>
      <c r="L397" s="357">
        <v>11</v>
      </c>
      <c r="M397" s="357">
        <v>51</v>
      </c>
      <c r="N397" s="357">
        <v>0.2</v>
      </c>
      <c r="O397" s="357">
        <v>0</v>
      </c>
      <c r="P397" s="357">
        <v>0</v>
      </c>
      <c r="Q397" s="357">
        <v>0</v>
      </c>
      <c r="R397" s="357">
        <v>0</v>
      </c>
      <c r="S397" s="357">
        <v>0.03</v>
      </c>
      <c r="T397" s="357">
        <v>0.02</v>
      </c>
      <c r="U397" s="357">
        <v>0</v>
      </c>
      <c r="V397" s="357">
        <v>0.5</v>
      </c>
      <c r="W397" s="358">
        <v>0</v>
      </c>
    </row>
    <row r="398" spans="2:23" x14ac:dyDescent="0.4">
      <c r="B398" s="355" t="s">
        <v>941</v>
      </c>
      <c r="C398" s="356" t="s">
        <v>941</v>
      </c>
      <c r="D398" s="357" t="s">
        <v>271</v>
      </c>
      <c r="E398" s="357">
        <v>66</v>
      </c>
      <c r="F398" s="357">
        <v>8.1</v>
      </c>
      <c r="G398" s="357">
        <v>1.8</v>
      </c>
      <c r="H398" s="357">
        <v>3.4</v>
      </c>
      <c r="I398" s="357">
        <v>270</v>
      </c>
      <c r="J398" s="357">
        <v>160</v>
      </c>
      <c r="K398" s="357">
        <v>28</v>
      </c>
      <c r="L398" s="357">
        <v>15</v>
      </c>
      <c r="M398" s="357">
        <v>95</v>
      </c>
      <c r="N398" s="357">
        <v>0.2</v>
      </c>
      <c r="O398" s="357">
        <v>6</v>
      </c>
      <c r="P398" s="357">
        <v>3.6</v>
      </c>
      <c r="Q398" s="357">
        <v>0.2</v>
      </c>
      <c r="R398" s="357">
        <v>1</v>
      </c>
      <c r="S398" s="357">
        <v>0.05</v>
      </c>
      <c r="T398" s="357">
        <v>0.05</v>
      </c>
      <c r="U398" s="357">
        <v>4</v>
      </c>
      <c r="V398" s="357">
        <v>0.2</v>
      </c>
      <c r="W398" s="358">
        <v>0.7</v>
      </c>
    </row>
    <row r="399" spans="2:23" x14ac:dyDescent="0.4">
      <c r="B399" s="355" t="s">
        <v>941</v>
      </c>
      <c r="C399" s="356" t="s">
        <v>941</v>
      </c>
      <c r="D399" s="357" t="s">
        <v>272</v>
      </c>
      <c r="E399" s="357">
        <v>26</v>
      </c>
      <c r="F399" s="357">
        <v>1.1000000000000001</v>
      </c>
      <c r="G399" s="357">
        <v>0.3</v>
      </c>
      <c r="H399" s="357">
        <v>5.0999999999999996</v>
      </c>
      <c r="I399" s="357">
        <v>285</v>
      </c>
      <c r="J399" s="357">
        <v>4</v>
      </c>
      <c r="K399" s="357">
        <v>8</v>
      </c>
      <c r="L399" s="357">
        <v>4</v>
      </c>
      <c r="M399" s="357">
        <v>3</v>
      </c>
      <c r="N399" s="357">
        <v>0.1</v>
      </c>
      <c r="O399" s="357">
        <v>1</v>
      </c>
      <c r="P399" s="357">
        <v>0</v>
      </c>
      <c r="Q399" s="357">
        <v>0</v>
      </c>
      <c r="R399" s="357">
        <v>15</v>
      </c>
      <c r="S399" s="357">
        <v>0</v>
      </c>
      <c r="T399" s="357">
        <v>0</v>
      </c>
      <c r="U399" s="357">
        <v>0</v>
      </c>
      <c r="V399" s="357">
        <v>0.3</v>
      </c>
      <c r="W399" s="358">
        <v>0.7</v>
      </c>
    </row>
    <row r="400" spans="2:23" x14ac:dyDescent="0.4">
      <c r="B400" s="355" t="s">
        <v>941</v>
      </c>
      <c r="C400" s="356" t="s">
        <v>941</v>
      </c>
      <c r="D400" s="357" t="s">
        <v>273</v>
      </c>
      <c r="E400" s="357">
        <v>48</v>
      </c>
      <c r="F400" s="357">
        <v>3.3</v>
      </c>
      <c r="G400" s="357">
        <v>2.2000000000000002</v>
      </c>
      <c r="H400" s="357">
        <v>3.2</v>
      </c>
      <c r="I400" s="357">
        <v>165</v>
      </c>
      <c r="J400" s="357">
        <v>112</v>
      </c>
      <c r="K400" s="357">
        <v>20</v>
      </c>
      <c r="L400" s="357">
        <v>15</v>
      </c>
      <c r="M400" s="357">
        <v>33</v>
      </c>
      <c r="N400" s="357">
        <v>0.4</v>
      </c>
      <c r="O400" s="357">
        <v>58</v>
      </c>
      <c r="P400" s="357">
        <v>0</v>
      </c>
      <c r="Q400" s="357">
        <v>0.1</v>
      </c>
      <c r="R400" s="357">
        <v>5</v>
      </c>
      <c r="S400" s="357">
        <v>0.02</v>
      </c>
      <c r="T400" s="357">
        <v>0.03</v>
      </c>
      <c r="U400" s="357">
        <v>1</v>
      </c>
      <c r="V400" s="357">
        <v>0.4</v>
      </c>
      <c r="W400" s="358">
        <v>0.4</v>
      </c>
    </row>
    <row r="401" spans="2:23" x14ac:dyDescent="0.4">
      <c r="B401" s="355" t="s">
        <v>941</v>
      </c>
      <c r="C401" s="356" t="s">
        <v>941</v>
      </c>
      <c r="D401" s="357" t="s">
        <v>274</v>
      </c>
      <c r="E401" s="357">
        <v>15</v>
      </c>
      <c r="F401" s="357">
        <v>0.1</v>
      </c>
      <c r="G401" s="357">
        <v>0.5</v>
      </c>
      <c r="H401" s="357">
        <v>2.6</v>
      </c>
      <c r="I401" s="357">
        <v>12</v>
      </c>
      <c r="J401" s="357">
        <v>40</v>
      </c>
      <c r="K401" s="357">
        <v>3</v>
      </c>
      <c r="L401" s="357">
        <v>2</v>
      </c>
      <c r="M401" s="357">
        <v>5</v>
      </c>
      <c r="N401" s="357">
        <v>0</v>
      </c>
      <c r="O401" s="357">
        <v>0</v>
      </c>
      <c r="P401" s="357">
        <v>0</v>
      </c>
      <c r="Q401" s="357">
        <v>0.1</v>
      </c>
      <c r="R401" s="357">
        <v>0</v>
      </c>
      <c r="S401" s="357">
        <v>0.01</v>
      </c>
      <c r="T401" s="357">
        <v>0</v>
      </c>
      <c r="U401" s="357">
        <v>2</v>
      </c>
      <c r="V401" s="357">
        <v>0.2</v>
      </c>
      <c r="W401" s="358">
        <v>0</v>
      </c>
    </row>
    <row r="402" spans="2:23" x14ac:dyDescent="0.4">
      <c r="B402" s="355" t="s">
        <v>941</v>
      </c>
      <c r="C402" s="356" t="s">
        <v>942</v>
      </c>
      <c r="D402" s="357"/>
      <c r="E402" s="357">
        <v>407</v>
      </c>
      <c r="F402" s="357">
        <v>16.399999999999999</v>
      </c>
      <c r="G402" s="357">
        <v>5.3</v>
      </c>
      <c r="H402" s="357">
        <v>70</v>
      </c>
      <c r="I402" s="357">
        <v>734</v>
      </c>
      <c r="J402" s="357">
        <v>360</v>
      </c>
      <c r="K402" s="357">
        <v>64</v>
      </c>
      <c r="L402" s="357">
        <v>47</v>
      </c>
      <c r="M402" s="357">
        <v>187</v>
      </c>
      <c r="N402" s="357">
        <v>0.9</v>
      </c>
      <c r="O402" s="357">
        <v>65</v>
      </c>
      <c r="P402" s="357">
        <v>3.6</v>
      </c>
      <c r="Q402" s="357">
        <v>0.4</v>
      </c>
      <c r="R402" s="357">
        <v>21</v>
      </c>
      <c r="S402" s="357">
        <v>0.11</v>
      </c>
      <c r="T402" s="357">
        <v>0.1</v>
      </c>
      <c r="U402" s="357">
        <v>7</v>
      </c>
      <c r="V402" s="357">
        <v>1.6</v>
      </c>
      <c r="W402" s="358">
        <v>1.8</v>
      </c>
    </row>
    <row r="403" spans="2:23" ht="14.25" thickBot="1" x14ac:dyDescent="0.45">
      <c r="B403" s="360" t="s">
        <v>944</v>
      </c>
      <c r="C403" s="361"/>
      <c r="D403" s="362"/>
      <c r="E403" s="362">
        <v>781</v>
      </c>
      <c r="F403" s="362">
        <v>27.7</v>
      </c>
      <c r="G403" s="362">
        <v>10.5</v>
      </c>
      <c r="H403" s="362">
        <v>138.5</v>
      </c>
      <c r="I403" s="362">
        <v>1257</v>
      </c>
      <c r="J403" s="362">
        <v>654</v>
      </c>
      <c r="K403" s="362">
        <v>105</v>
      </c>
      <c r="L403" s="362">
        <v>81</v>
      </c>
      <c r="M403" s="362">
        <v>313</v>
      </c>
      <c r="N403" s="362">
        <v>1.6</v>
      </c>
      <c r="O403" s="362">
        <v>268</v>
      </c>
      <c r="P403" s="362">
        <v>4</v>
      </c>
      <c r="Q403" s="362">
        <v>1</v>
      </c>
      <c r="R403" s="362">
        <v>65</v>
      </c>
      <c r="S403" s="362">
        <v>0.28000000000000003</v>
      </c>
      <c r="T403" s="362">
        <v>0.19</v>
      </c>
      <c r="U403" s="362">
        <v>16</v>
      </c>
      <c r="V403" s="362">
        <v>4.2</v>
      </c>
      <c r="W403" s="363">
        <v>3</v>
      </c>
    </row>
  </sheetData>
  <mergeCells count="3">
    <mergeCell ref="B2:B3"/>
    <mergeCell ref="C2:C3"/>
    <mergeCell ref="D2:D3"/>
  </mergeCells>
  <phoneticPr fontId="3"/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A5A0-0899-4EC7-999A-881D2AC8FA50}">
  <sheetPr codeName="Sheet3">
    <pageSetUpPr fitToPage="1"/>
  </sheetPr>
  <dimension ref="A1:I50"/>
  <sheetViews>
    <sheetView zoomScaleNormal="100" workbookViewId="0">
      <selection activeCell="G1" sqref="G1:H22"/>
    </sheetView>
  </sheetViews>
  <sheetFormatPr defaultColWidth="9" defaultRowHeight="13.5" x14ac:dyDescent="0.15"/>
  <cols>
    <col min="1" max="1" width="2.125" style="25" customWidth="1"/>
    <col min="2" max="3" width="24.625" style="26" customWidth="1"/>
    <col min="4" max="4" width="2.125" style="25" customWidth="1"/>
    <col min="5" max="6" width="24.625" style="26" customWidth="1"/>
    <col min="7" max="7" width="2.125" style="25" customWidth="1"/>
    <col min="8" max="9" width="24.625" style="26" customWidth="1"/>
    <col min="10" max="10" width="1.875" style="5" customWidth="1"/>
    <col min="11" max="11" width="9" style="5"/>
    <col min="12" max="12" width="8.875" style="5" customWidth="1"/>
    <col min="13" max="16384" width="9" style="5"/>
  </cols>
  <sheetData>
    <row r="1" spans="1:9" ht="13.5" customHeight="1" thickBot="1" x14ac:dyDescent="0.2">
      <c r="A1" s="1"/>
      <c r="B1" s="27" t="s">
        <v>0</v>
      </c>
      <c r="C1" s="2" t="s">
        <v>1</v>
      </c>
      <c r="D1" s="1"/>
      <c r="E1" s="3" t="s">
        <v>0</v>
      </c>
      <c r="F1" s="2" t="s">
        <v>1</v>
      </c>
      <c r="G1" s="1"/>
      <c r="H1" s="3" t="s">
        <v>0</v>
      </c>
      <c r="I1" s="2" t="s">
        <v>1</v>
      </c>
    </row>
    <row r="2" spans="1:9" ht="13.5" customHeight="1" x14ac:dyDescent="0.15">
      <c r="A2" s="393">
        <v>45306</v>
      </c>
      <c r="B2" s="6" t="s">
        <v>130</v>
      </c>
      <c r="C2" s="6" t="s">
        <v>135</v>
      </c>
      <c r="D2" s="393">
        <v>45313</v>
      </c>
      <c r="E2" s="6" t="s">
        <v>191</v>
      </c>
      <c r="F2" s="28" t="s">
        <v>195</v>
      </c>
      <c r="G2" s="393">
        <v>45320</v>
      </c>
      <c r="H2" s="6" t="s">
        <v>250</v>
      </c>
      <c r="I2" s="6" t="s">
        <v>254</v>
      </c>
    </row>
    <row r="3" spans="1:9" ht="14.25" customHeight="1" x14ac:dyDescent="0.15">
      <c r="A3" s="394"/>
      <c r="B3" s="7" t="s">
        <v>131</v>
      </c>
      <c r="C3" s="29"/>
      <c r="D3" s="394"/>
      <c r="E3" s="7"/>
      <c r="F3" s="29"/>
      <c r="G3" s="394"/>
      <c r="H3" s="7"/>
      <c r="I3" s="7" t="s">
        <v>255</v>
      </c>
    </row>
    <row r="4" spans="1:9" ht="14.25" customHeight="1" x14ac:dyDescent="0.15">
      <c r="A4" s="394"/>
      <c r="B4" s="7" t="s">
        <v>132</v>
      </c>
      <c r="C4" s="29" t="s">
        <v>136</v>
      </c>
      <c r="D4" s="394"/>
      <c r="E4" s="7" t="s">
        <v>192</v>
      </c>
      <c r="F4" s="29" t="s">
        <v>196</v>
      </c>
      <c r="G4" s="394"/>
      <c r="H4" s="7" t="s">
        <v>251</v>
      </c>
      <c r="I4" s="7" t="s">
        <v>256</v>
      </c>
    </row>
    <row r="5" spans="1:9" ht="14.25" customHeight="1" x14ac:dyDescent="0.15">
      <c r="A5" s="394"/>
      <c r="B5" s="7" t="s">
        <v>133</v>
      </c>
      <c r="C5" s="29" t="s">
        <v>137</v>
      </c>
      <c r="D5" s="394"/>
      <c r="E5" s="7" t="s">
        <v>193</v>
      </c>
      <c r="F5" s="7" t="s">
        <v>197</v>
      </c>
      <c r="G5" s="394"/>
      <c r="H5" s="29" t="s">
        <v>252</v>
      </c>
      <c r="I5" s="7" t="s">
        <v>257</v>
      </c>
    </row>
    <row r="6" spans="1:9" ht="15" customHeight="1" x14ac:dyDescent="0.15">
      <c r="A6" s="394"/>
      <c r="B6" s="7" t="s">
        <v>134</v>
      </c>
      <c r="C6" s="22" t="s">
        <v>138</v>
      </c>
      <c r="D6" s="394"/>
      <c r="E6" s="7" t="s">
        <v>194</v>
      </c>
      <c r="F6" s="29" t="s">
        <v>198</v>
      </c>
      <c r="G6" s="394"/>
      <c r="H6" s="30" t="s">
        <v>253</v>
      </c>
      <c r="I6" s="7" t="s">
        <v>258</v>
      </c>
    </row>
    <row r="7" spans="1:9" ht="14.25" customHeight="1" x14ac:dyDescent="0.15">
      <c r="A7" s="396">
        <f>A2</f>
        <v>45306</v>
      </c>
      <c r="B7" s="12">
        <v>513</v>
      </c>
      <c r="C7" s="12">
        <v>431</v>
      </c>
      <c r="D7" s="396">
        <f>D2</f>
        <v>45313</v>
      </c>
      <c r="E7" s="12">
        <v>496</v>
      </c>
      <c r="F7" s="12">
        <v>455</v>
      </c>
      <c r="G7" s="396">
        <f>G2</f>
        <v>45320</v>
      </c>
      <c r="H7" s="12">
        <v>464</v>
      </c>
      <c r="I7" s="12">
        <v>502</v>
      </c>
    </row>
    <row r="8" spans="1:9" ht="13.5" customHeight="1" thickBot="1" x14ac:dyDescent="0.2">
      <c r="A8" s="397"/>
      <c r="B8" s="31">
        <v>1.5</v>
      </c>
      <c r="C8" s="13">
        <v>1.3</v>
      </c>
      <c r="D8" s="397"/>
      <c r="E8" s="31">
        <v>2</v>
      </c>
      <c r="F8" s="31">
        <v>1.4</v>
      </c>
      <c r="G8" s="397"/>
      <c r="H8" s="31">
        <v>1.7</v>
      </c>
      <c r="I8" s="31">
        <v>2</v>
      </c>
    </row>
    <row r="9" spans="1:9" ht="13.5" customHeight="1" x14ac:dyDescent="0.15">
      <c r="A9" s="394">
        <v>45307</v>
      </c>
      <c r="B9" s="6" t="s">
        <v>139</v>
      </c>
      <c r="C9" s="32" t="s">
        <v>143</v>
      </c>
      <c r="D9" s="393">
        <v>45314</v>
      </c>
      <c r="E9" s="6" t="s">
        <v>199</v>
      </c>
      <c r="F9" s="6" t="s">
        <v>204</v>
      </c>
      <c r="G9" s="393">
        <v>45321</v>
      </c>
      <c r="H9" s="33" t="s">
        <v>259</v>
      </c>
      <c r="I9" s="41" t="s">
        <v>242</v>
      </c>
    </row>
    <row r="10" spans="1:9" x14ac:dyDescent="0.15">
      <c r="A10" s="394"/>
      <c r="B10" s="7"/>
      <c r="C10" s="7"/>
      <c r="D10" s="394"/>
      <c r="E10" s="7" t="s">
        <v>200</v>
      </c>
      <c r="F10" s="7" t="s">
        <v>205</v>
      </c>
      <c r="G10" s="394"/>
      <c r="H10" s="11" t="s">
        <v>260</v>
      </c>
      <c r="I10" s="7"/>
    </row>
    <row r="11" spans="1:9" x14ac:dyDescent="0.15">
      <c r="A11" s="394"/>
      <c r="B11" s="7" t="s">
        <v>140</v>
      </c>
      <c r="C11" s="8" t="s">
        <v>144</v>
      </c>
      <c r="D11" s="394"/>
      <c r="E11" s="7" t="s">
        <v>201</v>
      </c>
      <c r="F11" s="7" t="s">
        <v>206</v>
      </c>
      <c r="G11" s="394"/>
      <c r="H11" s="8" t="s">
        <v>261</v>
      </c>
      <c r="I11" s="8" t="s">
        <v>243</v>
      </c>
    </row>
    <row r="12" spans="1:9" x14ac:dyDescent="0.15">
      <c r="A12" s="394"/>
      <c r="B12" s="7" t="s">
        <v>141</v>
      </c>
      <c r="C12" s="8" t="s">
        <v>145</v>
      </c>
      <c r="D12" s="394"/>
      <c r="E12" s="7" t="s">
        <v>202</v>
      </c>
      <c r="F12" s="7" t="s">
        <v>207</v>
      </c>
      <c r="G12" s="394"/>
      <c r="H12" s="7" t="s">
        <v>262</v>
      </c>
      <c r="I12" s="8" t="s">
        <v>244</v>
      </c>
    </row>
    <row r="13" spans="1:9" x14ac:dyDescent="0.15">
      <c r="A13" s="394"/>
      <c r="B13" s="8" t="s">
        <v>142</v>
      </c>
      <c r="C13" s="8" t="s">
        <v>146</v>
      </c>
      <c r="D13" s="394"/>
      <c r="E13" s="7" t="s">
        <v>208</v>
      </c>
      <c r="F13" s="7" t="s">
        <v>977</v>
      </c>
      <c r="G13" s="394"/>
      <c r="H13" s="11" t="s">
        <v>263</v>
      </c>
      <c r="I13" s="7" t="s">
        <v>245</v>
      </c>
    </row>
    <row r="14" spans="1:9" ht="13.5" customHeight="1" x14ac:dyDescent="0.15">
      <c r="A14" s="396">
        <f>A9</f>
        <v>45307</v>
      </c>
      <c r="B14" s="12">
        <v>498</v>
      </c>
      <c r="C14" s="12">
        <v>439</v>
      </c>
      <c r="D14" s="396">
        <f>D9</f>
        <v>45314</v>
      </c>
      <c r="E14" s="12">
        <v>508</v>
      </c>
      <c r="F14" s="12">
        <v>500</v>
      </c>
      <c r="G14" s="396">
        <f>G9</f>
        <v>45321</v>
      </c>
      <c r="H14" s="12">
        <v>546</v>
      </c>
      <c r="I14" s="12">
        <v>423</v>
      </c>
    </row>
    <row r="15" spans="1:9" ht="13.5" customHeight="1" thickBot="1" x14ac:dyDescent="0.2">
      <c r="A15" s="397"/>
      <c r="B15" s="31">
        <v>1.4</v>
      </c>
      <c r="C15" s="31">
        <v>1.4</v>
      </c>
      <c r="D15" s="397"/>
      <c r="E15" s="31">
        <v>1.4</v>
      </c>
      <c r="F15" s="31">
        <v>1.2</v>
      </c>
      <c r="G15" s="397"/>
      <c r="H15" s="31">
        <v>2.4</v>
      </c>
      <c r="I15" s="13">
        <v>1.6</v>
      </c>
    </row>
    <row r="16" spans="1:9" ht="13.5" customHeight="1" x14ac:dyDescent="0.15">
      <c r="A16" s="393">
        <v>45308</v>
      </c>
      <c r="B16" s="6" t="s">
        <v>147</v>
      </c>
      <c r="C16" s="6" t="s">
        <v>152</v>
      </c>
      <c r="D16" s="393">
        <v>45315</v>
      </c>
      <c r="E16" s="6" t="s">
        <v>209</v>
      </c>
      <c r="F16" s="28" t="s">
        <v>214</v>
      </c>
      <c r="G16" s="393">
        <v>45322</v>
      </c>
      <c r="H16" s="6" t="s">
        <v>267</v>
      </c>
      <c r="I16" s="6" t="s">
        <v>271</v>
      </c>
    </row>
    <row r="17" spans="1:9" x14ac:dyDescent="0.15">
      <c r="A17" s="394"/>
      <c r="B17" s="7" t="s">
        <v>148</v>
      </c>
      <c r="C17" s="14" t="s">
        <v>153</v>
      </c>
      <c r="D17" s="394"/>
      <c r="E17" s="7" t="s">
        <v>210</v>
      </c>
      <c r="F17" s="29"/>
      <c r="G17" s="394"/>
      <c r="H17" s="7"/>
      <c r="I17" s="7"/>
    </row>
    <row r="18" spans="1:9" x14ac:dyDescent="0.15">
      <c r="A18" s="394"/>
      <c r="B18" s="7" t="s">
        <v>149</v>
      </c>
      <c r="C18" s="34" t="s">
        <v>154</v>
      </c>
      <c r="D18" s="394"/>
      <c r="E18" s="7" t="s">
        <v>211</v>
      </c>
      <c r="F18" s="29" t="s">
        <v>215</v>
      </c>
      <c r="G18" s="394"/>
      <c r="H18" s="7" t="s">
        <v>268</v>
      </c>
      <c r="I18" s="7" t="s">
        <v>272</v>
      </c>
    </row>
    <row r="19" spans="1:9" x14ac:dyDescent="0.15">
      <c r="A19" s="394"/>
      <c r="B19" s="7" t="s">
        <v>150</v>
      </c>
      <c r="C19" s="7" t="s">
        <v>155</v>
      </c>
      <c r="D19" s="394"/>
      <c r="E19" s="7" t="s">
        <v>212</v>
      </c>
      <c r="F19" s="29" t="s">
        <v>216</v>
      </c>
      <c r="G19" s="394"/>
      <c r="H19" s="7" t="s">
        <v>269</v>
      </c>
      <c r="I19" s="7" t="s">
        <v>273</v>
      </c>
    </row>
    <row r="20" spans="1:9" x14ac:dyDescent="0.15">
      <c r="A20" s="394"/>
      <c r="B20" s="7" t="s">
        <v>151</v>
      </c>
      <c r="C20" s="7" t="s">
        <v>156</v>
      </c>
      <c r="D20" s="394"/>
      <c r="E20" s="7" t="s">
        <v>213</v>
      </c>
      <c r="F20" s="29" t="s">
        <v>217</v>
      </c>
      <c r="G20" s="394"/>
      <c r="H20" s="7" t="s">
        <v>270</v>
      </c>
      <c r="I20" s="7" t="s">
        <v>274</v>
      </c>
    </row>
    <row r="21" spans="1:9" ht="13.5" customHeight="1" x14ac:dyDescent="0.15">
      <c r="A21" s="396">
        <f>A16</f>
        <v>45308</v>
      </c>
      <c r="B21" s="12">
        <v>465</v>
      </c>
      <c r="C21" s="12">
        <v>455</v>
      </c>
      <c r="D21" s="396">
        <f>D16</f>
        <v>45315</v>
      </c>
      <c r="E21" s="12">
        <v>427</v>
      </c>
      <c r="F21" s="12">
        <v>420</v>
      </c>
      <c r="G21" s="396">
        <f>G16</f>
        <v>45322</v>
      </c>
      <c r="H21" s="12">
        <v>432</v>
      </c>
      <c r="I21" s="12">
        <v>469</v>
      </c>
    </row>
    <row r="22" spans="1:9" ht="13.5" customHeight="1" thickBot="1" x14ac:dyDescent="0.2">
      <c r="A22" s="397"/>
      <c r="B22" s="31">
        <v>1.9</v>
      </c>
      <c r="C22" s="31">
        <v>1.7</v>
      </c>
      <c r="D22" s="397"/>
      <c r="E22" s="31">
        <v>1.6</v>
      </c>
      <c r="F22" s="31">
        <v>1.8</v>
      </c>
      <c r="G22" s="397"/>
      <c r="H22" s="13">
        <v>1.5</v>
      </c>
      <c r="I22" s="13">
        <v>2.2999999999999998</v>
      </c>
    </row>
    <row r="23" spans="1:9" ht="13.5" customHeight="1" thickBot="1" x14ac:dyDescent="0.2">
      <c r="A23" s="393">
        <v>45309</v>
      </c>
      <c r="B23" s="35" t="s">
        <v>160</v>
      </c>
      <c r="C23" s="40" t="s">
        <v>186</v>
      </c>
      <c r="D23" s="393">
        <v>45316</v>
      </c>
      <c r="E23" s="6" t="s">
        <v>218</v>
      </c>
      <c r="F23" s="6" t="s">
        <v>223</v>
      </c>
      <c r="G23" s="404"/>
    </row>
    <row r="24" spans="1:9" ht="14.25" thickTop="1" x14ac:dyDescent="0.15">
      <c r="A24" s="394"/>
      <c r="B24" s="34" t="s">
        <v>161</v>
      </c>
      <c r="C24" s="29" t="s">
        <v>187</v>
      </c>
      <c r="D24" s="394"/>
      <c r="E24" s="7" t="s">
        <v>219</v>
      </c>
      <c r="F24" s="7"/>
      <c r="G24" s="404"/>
      <c r="H24" s="405" t="s">
        <v>129</v>
      </c>
      <c r="I24" s="406"/>
    </row>
    <row r="25" spans="1:9" x14ac:dyDescent="0.15">
      <c r="A25" s="394"/>
      <c r="B25" s="34" t="s">
        <v>162</v>
      </c>
      <c r="C25" s="29" t="s">
        <v>188</v>
      </c>
      <c r="D25" s="394"/>
      <c r="E25" s="7" t="s">
        <v>220</v>
      </c>
      <c r="F25" s="15" t="s">
        <v>224</v>
      </c>
      <c r="G25" s="404"/>
      <c r="H25" s="407"/>
      <c r="I25" s="408"/>
    </row>
    <row r="26" spans="1:9" x14ac:dyDescent="0.15">
      <c r="A26" s="394"/>
      <c r="B26" s="34" t="s">
        <v>163</v>
      </c>
      <c r="C26" s="29" t="s">
        <v>189</v>
      </c>
      <c r="D26" s="394"/>
      <c r="E26" s="7" t="s">
        <v>221</v>
      </c>
      <c r="F26" s="7" t="s">
        <v>225</v>
      </c>
      <c r="G26" s="404"/>
      <c r="H26" s="407"/>
      <c r="I26" s="408"/>
    </row>
    <row r="27" spans="1:9" x14ac:dyDescent="0.15">
      <c r="A27" s="394"/>
      <c r="B27" s="34" t="s">
        <v>164</v>
      </c>
      <c r="C27" s="29" t="s">
        <v>190</v>
      </c>
      <c r="D27" s="394"/>
      <c r="E27" s="7" t="s">
        <v>222</v>
      </c>
      <c r="F27" s="7" t="s">
        <v>226</v>
      </c>
      <c r="G27" s="404"/>
      <c r="H27" s="407"/>
      <c r="I27" s="408"/>
    </row>
    <row r="28" spans="1:9" ht="13.5" customHeight="1" x14ac:dyDescent="0.15">
      <c r="A28" s="396">
        <f>A23</f>
        <v>45309</v>
      </c>
      <c r="B28" s="12">
        <v>511</v>
      </c>
      <c r="C28" s="12">
        <v>436</v>
      </c>
      <c r="D28" s="396">
        <f>D23</f>
        <v>45316</v>
      </c>
      <c r="E28" s="12">
        <v>459</v>
      </c>
      <c r="F28" s="12">
        <v>405</v>
      </c>
      <c r="G28" s="403"/>
      <c r="H28" s="407"/>
      <c r="I28" s="408"/>
    </row>
    <row r="29" spans="1:9" ht="13.5" customHeight="1" thickBot="1" x14ac:dyDescent="0.2">
      <c r="A29" s="397"/>
      <c r="B29" s="31">
        <v>1.5</v>
      </c>
      <c r="C29" s="13">
        <v>1.9</v>
      </c>
      <c r="D29" s="397"/>
      <c r="E29" s="31">
        <v>1.9</v>
      </c>
      <c r="F29" s="31">
        <v>1.1000000000000001</v>
      </c>
      <c r="G29" s="403"/>
      <c r="H29" s="407"/>
      <c r="I29" s="408"/>
    </row>
    <row r="30" spans="1:9" ht="13.5" customHeight="1" x14ac:dyDescent="0.15">
      <c r="A30" s="393">
        <v>45310</v>
      </c>
      <c r="B30" s="6" t="s">
        <v>165</v>
      </c>
      <c r="C30" s="35" t="s">
        <v>169</v>
      </c>
      <c r="D30" s="393">
        <v>45317</v>
      </c>
      <c r="E30" s="28" t="s">
        <v>227</v>
      </c>
      <c r="F30" s="33" t="s">
        <v>232</v>
      </c>
      <c r="G30" s="404"/>
      <c r="H30" s="407"/>
      <c r="I30" s="408"/>
    </row>
    <row r="31" spans="1:9" x14ac:dyDescent="0.15">
      <c r="A31" s="394"/>
      <c r="B31" s="7"/>
      <c r="C31" s="34"/>
      <c r="D31" s="394"/>
      <c r="E31" s="29" t="s">
        <v>228</v>
      </c>
      <c r="F31" s="11"/>
      <c r="G31" s="404"/>
      <c r="H31" s="407"/>
      <c r="I31" s="408"/>
    </row>
    <row r="32" spans="1:9" x14ac:dyDescent="0.15">
      <c r="A32" s="394"/>
      <c r="B32" s="7" t="s">
        <v>166</v>
      </c>
      <c r="C32" s="34" t="s">
        <v>170</v>
      </c>
      <c r="D32" s="394"/>
      <c r="E32" s="29" t="s">
        <v>229</v>
      </c>
      <c r="F32" s="7" t="s">
        <v>233</v>
      </c>
      <c r="G32" s="404"/>
      <c r="H32" s="407"/>
      <c r="I32" s="408"/>
    </row>
    <row r="33" spans="1:9" x14ac:dyDescent="0.15">
      <c r="A33" s="394"/>
      <c r="B33" s="7" t="s">
        <v>167</v>
      </c>
      <c r="C33" s="34" t="s">
        <v>171</v>
      </c>
      <c r="D33" s="394"/>
      <c r="E33" s="29" t="s">
        <v>230</v>
      </c>
      <c r="F33" s="7" t="s">
        <v>234</v>
      </c>
      <c r="G33" s="404"/>
      <c r="H33" s="407"/>
      <c r="I33" s="408"/>
    </row>
    <row r="34" spans="1:9" x14ac:dyDescent="0.15">
      <c r="A34" s="394"/>
      <c r="B34" s="7" t="s">
        <v>168</v>
      </c>
      <c r="C34" s="34" t="s">
        <v>172</v>
      </c>
      <c r="D34" s="394"/>
      <c r="E34" s="29" t="s">
        <v>231</v>
      </c>
      <c r="F34" s="30" t="s">
        <v>235</v>
      </c>
      <c r="G34" s="404"/>
      <c r="H34" s="407"/>
      <c r="I34" s="408"/>
    </row>
    <row r="35" spans="1:9" ht="13.5" customHeight="1" x14ac:dyDescent="0.15">
      <c r="A35" s="396">
        <f>A30</f>
        <v>45310</v>
      </c>
      <c r="B35" s="12">
        <v>415</v>
      </c>
      <c r="C35" s="12">
        <v>407</v>
      </c>
      <c r="D35" s="396">
        <f>D30</f>
        <v>45317</v>
      </c>
      <c r="E35" s="12">
        <v>484</v>
      </c>
      <c r="F35" s="12">
        <v>432</v>
      </c>
      <c r="G35" s="403"/>
      <c r="H35" s="407"/>
      <c r="I35" s="408"/>
    </row>
    <row r="36" spans="1:9" ht="13.5" customHeight="1" thickBot="1" x14ac:dyDescent="0.2">
      <c r="A36" s="397"/>
      <c r="B36" s="31">
        <v>2.2000000000000002</v>
      </c>
      <c r="C36" s="31">
        <v>1.7</v>
      </c>
      <c r="D36" s="397"/>
      <c r="E36" s="31">
        <v>1.2</v>
      </c>
      <c r="F36" s="31">
        <v>1.7</v>
      </c>
      <c r="G36" s="403"/>
      <c r="H36" s="407"/>
      <c r="I36" s="408"/>
    </row>
    <row r="37" spans="1:9" ht="13.5" customHeight="1" x14ac:dyDescent="0.15">
      <c r="A37" s="393">
        <v>45311</v>
      </c>
      <c r="B37" s="38" t="s">
        <v>173</v>
      </c>
      <c r="C37" s="35" t="s">
        <v>178</v>
      </c>
      <c r="D37" s="393">
        <v>45318</v>
      </c>
      <c r="E37" s="35" t="s">
        <v>236</v>
      </c>
      <c r="F37" s="6" t="s">
        <v>240</v>
      </c>
      <c r="G37" s="404"/>
      <c r="H37" s="407"/>
      <c r="I37" s="408"/>
    </row>
    <row r="38" spans="1:9" x14ac:dyDescent="0.15">
      <c r="A38" s="394"/>
      <c r="B38" s="39" t="s">
        <v>174</v>
      </c>
      <c r="C38" s="34"/>
      <c r="D38" s="394"/>
      <c r="E38" s="34"/>
      <c r="F38" s="7"/>
      <c r="G38" s="404"/>
      <c r="H38" s="407"/>
      <c r="I38" s="408"/>
    </row>
    <row r="39" spans="1:9" x14ac:dyDescent="0.15">
      <c r="A39" s="394"/>
      <c r="B39" s="7" t="s">
        <v>175</v>
      </c>
      <c r="C39" s="34" t="s">
        <v>179</v>
      </c>
      <c r="D39" s="394"/>
      <c r="E39" s="29" t="s">
        <v>237</v>
      </c>
      <c r="F39" s="7" t="s">
        <v>78</v>
      </c>
      <c r="G39" s="404"/>
      <c r="H39" s="407"/>
      <c r="I39" s="408"/>
    </row>
    <row r="40" spans="1:9" x14ac:dyDescent="0.15">
      <c r="A40" s="394"/>
      <c r="B40" s="7" t="s">
        <v>176</v>
      </c>
      <c r="C40" s="34" t="s">
        <v>180</v>
      </c>
      <c r="D40" s="394"/>
      <c r="E40" s="34" t="s">
        <v>238</v>
      </c>
      <c r="F40" s="7" t="s">
        <v>85</v>
      </c>
      <c r="G40" s="404"/>
      <c r="H40" s="407"/>
      <c r="I40" s="408"/>
    </row>
    <row r="41" spans="1:9" x14ac:dyDescent="0.15">
      <c r="A41" s="394"/>
      <c r="B41" s="7" t="s">
        <v>177</v>
      </c>
      <c r="C41" s="34" t="s">
        <v>181</v>
      </c>
      <c r="D41" s="394"/>
      <c r="E41" s="7" t="s">
        <v>241</v>
      </c>
      <c r="F41" s="7" t="s">
        <v>977</v>
      </c>
      <c r="G41" s="404"/>
      <c r="H41" s="407"/>
      <c r="I41" s="408"/>
    </row>
    <row r="42" spans="1:9" ht="13.5" customHeight="1" x14ac:dyDescent="0.15">
      <c r="A42" s="396">
        <f>A37</f>
        <v>45311</v>
      </c>
      <c r="B42" s="12">
        <v>508</v>
      </c>
      <c r="C42" s="12">
        <v>462</v>
      </c>
      <c r="D42" s="396">
        <f>D37</f>
        <v>45318</v>
      </c>
      <c r="E42" s="12">
        <v>443</v>
      </c>
      <c r="F42" s="12">
        <v>471</v>
      </c>
      <c r="G42" s="403"/>
      <c r="H42" s="407"/>
      <c r="I42" s="408"/>
    </row>
    <row r="43" spans="1:9" ht="13.5" customHeight="1" thickBot="1" x14ac:dyDescent="0.2">
      <c r="A43" s="397"/>
      <c r="B43" s="31">
        <v>2.2000000000000002</v>
      </c>
      <c r="C43" s="31">
        <v>1.6</v>
      </c>
      <c r="D43" s="397"/>
      <c r="E43" s="31">
        <v>1.7</v>
      </c>
      <c r="F43" s="31">
        <v>2</v>
      </c>
      <c r="G43" s="403"/>
      <c r="H43" s="407"/>
      <c r="I43" s="408"/>
    </row>
    <row r="44" spans="1:9" ht="13.5" customHeight="1" x14ac:dyDescent="0.15">
      <c r="A44" s="393">
        <v>45312</v>
      </c>
      <c r="B44" s="389" t="s">
        <v>976</v>
      </c>
      <c r="C44" s="389" t="s">
        <v>976</v>
      </c>
      <c r="D44" s="393">
        <v>45319</v>
      </c>
      <c r="E44" s="389" t="s">
        <v>976</v>
      </c>
      <c r="F44" s="389" t="s">
        <v>976</v>
      </c>
      <c r="G44" s="404"/>
      <c r="H44" s="407"/>
      <c r="I44" s="408"/>
    </row>
    <row r="45" spans="1:9" x14ac:dyDescent="0.15">
      <c r="A45" s="394"/>
      <c r="B45" s="390"/>
      <c r="C45" s="390"/>
      <c r="D45" s="394"/>
      <c r="E45" s="390"/>
      <c r="F45" s="390"/>
      <c r="G45" s="404"/>
      <c r="H45" s="407"/>
      <c r="I45" s="408"/>
    </row>
    <row r="46" spans="1:9" x14ac:dyDescent="0.15">
      <c r="A46" s="394"/>
      <c r="B46" s="390"/>
      <c r="C46" s="390"/>
      <c r="D46" s="394"/>
      <c r="E46" s="390"/>
      <c r="F46" s="390"/>
      <c r="G46" s="404"/>
      <c r="H46" s="407"/>
      <c r="I46" s="408"/>
    </row>
    <row r="47" spans="1:9" x14ac:dyDescent="0.15">
      <c r="A47" s="394"/>
      <c r="B47" s="390"/>
      <c r="C47" s="390"/>
      <c r="D47" s="394"/>
      <c r="E47" s="390"/>
      <c r="F47" s="390"/>
      <c r="G47" s="404"/>
      <c r="H47" s="407"/>
      <c r="I47" s="408"/>
    </row>
    <row r="48" spans="1:9" x14ac:dyDescent="0.15">
      <c r="A48" s="394"/>
      <c r="B48" s="390"/>
      <c r="C48" s="390"/>
      <c r="D48" s="394"/>
      <c r="E48" s="390"/>
      <c r="F48" s="390"/>
      <c r="G48" s="404"/>
      <c r="H48" s="407"/>
      <c r="I48" s="408"/>
    </row>
    <row r="49" spans="1:9" ht="13.5" customHeight="1" thickBot="1" x14ac:dyDescent="0.2">
      <c r="A49" s="396">
        <f>A44</f>
        <v>45312</v>
      </c>
      <c r="B49" s="390"/>
      <c r="C49" s="390"/>
      <c r="D49" s="396">
        <f>D44</f>
        <v>45319</v>
      </c>
      <c r="E49" s="390"/>
      <c r="F49" s="390"/>
      <c r="G49" s="403"/>
      <c r="H49" s="409"/>
      <c r="I49" s="410"/>
    </row>
    <row r="50" spans="1:9" ht="13.5" customHeight="1" thickTop="1" thickBot="1" x14ac:dyDescent="0.2">
      <c r="A50" s="397"/>
      <c r="B50" s="391"/>
      <c r="C50" s="391"/>
      <c r="D50" s="397"/>
      <c r="E50" s="391"/>
      <c r="F50" s="391"/>
      <c r="G50" s="403"/>
    </row>
  </sheetData>
  <mergeCells count="47">
    <mergeCell ref="A2:A6"/>
    <mergeCell ref="D2:D6"/>
    <mergeCell ref="G2:G6"/>
    <mergeCell ref="A7:A8"/>
    <mergeCell ref="D7:D8"/>
    <mergeCell ref="G7:G8"/>
    <mergeCell ref="A9:A13"/>
    <mergeCell ref="D9:D13"/>
    <mergeCell ref="G9:G13"/>
    <mergeCell ref="A14:A15"/>
    <mergeCell ref="D14:D15"/>
    <mergeCell ref="G14:G15"/>
    <mergeCell ref="A16:A20"/>
    <mergeCell ref="D16:D20"/>
    <mergeCell ref="G16:G20"/>
    <mergeCell ref="A21:A22"/>
    <mergeCell ref="D21:D22"/>
    <mergeCell ref="G21:G22"/>
    <mergeCell ref="A23:A27"/>
    <mergeCell ref="D23:D27"/>
    <mergeCell ref="G23:G27"/>
    <mergeCell ref="H24:I49"/>
    <mergeCell ref="A28:A29"/>
    <mergeCell ref="D28:D29"/>
    <mergeCell ref="G28:G29"/>
    <mergeCell ref="A30:A34"/>
    <mergeCell ref="D30:D34"/>
    <mergeCell ref="G30:G34"/>
    <mergeCell ref="A35:A36"/>
    <mergeCell ref="D35:D36"/>
    <mergeCell ref="G35:G36"/>
    <mergeCell ref="A37:A41"/>
    <mergeCell ref="D37:D41"/>
    <mergeCell ref="G37:G41"/>
    <mergeCell ref="A49:A50"/>
    <mergeCell ref="D49:D50"/>
    <mergeCell ref="G49:G50"/>
    <mergeCell ref="A42:A43"/>
    <mergeCell ref="D42:D43"/>
    <mergeCell ref="G42:G43"/>
    <mergeCell ref="A44:A48"/>
    <mergeCell ref="D44:D48"/>
    <mergeCell ref="G44:G48"/>
    <mergeCell ref="B44:B50"/>
    <mergeCell ref="C44:C50"/>
    <mergeCell ref="E44:E50"/>
    <mergeCell ref="F44:F50"/>
  </mergeCells>
  <phoneticPr fontId="3"/>
  <printOptions horizontalCentered="1" verticalCentered="1"/>
  <pageMargins left="0" right="0" top="0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F1FD-80DC-48D0-A9A6-65CE24AE0669}">
  <sheetPr>
    <tabColor rgb="FF00B0F0"/>
    <pageSetUpPr fitToPage="1"/>
  </sheetPr>
  <dimension ref="A1:P56"/>
  <sheetViews>
    <sheetView zoomScaleNormal="100" workbookViewId="0">
      <selection sqref="A1:G2"/>
    </sheetView>
  </sheetViews>
  <sheetFormatPr defaultColWidth="9" defaultRowHeight="13.5" x14ac:dyDescent="0.15"/>
  <cols>
    <col min="1" max="7" width="8.25" style="5" customWidth="1"/>
    <col min="8" max="8" width="2.125" style="25" customWidth="1"/>
    <col min="9" max="9" width="25" style="375" customWidth="1"/>
    <col min="10" max="11" width="24.625" style="26" customWidth="1"/>
    <col min="12" max="12" width="2.125" style="25" customWidth="1"/>
    <col min="13" max="13" width="24.75" style="377" customWidth="1"/>
    <col min="14" max="15" width="24.625" style="26" customWidth="1"/>
    <col min="16" max="16384" width="9" style="5"/>
  </cols>
  <sheetData>
    <row r="1" spans="1:15" ht="13.5" customHeight="1" thickBot="1" x14ac:dyDescent="0.2">
      <c r="A1" s="415" t="s">
        <v>2</v>
      </c>
      <c r="B1" s="415"/>
      <c r="C1" s="415"/>
      <c r="D1" s="415"/>
      <c r="E1" s="415"/>
      <c r="F1" s="415"/>
      <c r="G1" s="415"/>
      <c r="H1" s="1"/>
      <c r="I1" s="364" t="s">
        <v>969</v>
      </c>
      <c r="J1" s="2" t="s">
        <v>0</v>
      </c>
      <c r="K1" s="2" t="s">
        <v>1</v>
      </c>
      <c r="L1" s="1"/>
      <c r="M1" s="376" t="s">
        <v>969</v>
      </c>
      <c r="N1" s="3" t="s">
        <v>0</v>
      </c>
      <c r="O1" s="4" t="s">
        <v>1</v>
      </c>
    </row>
    <row r="2" spans="1:15" ht="13.5" customHeight="1" x14ac:dyDescent="0.15">
      <c r="A2" s="415"/>
      <c r="B2" s="415"/>
      <c r="C2" s="415"/>
      <c r="D2" s="415"/>
      <c r="E2" s="415"/>
      <c r="F2" s="415"/>
      <c r="G2" s="415"/>
      <c r="H2" s="393">
        <v>45292</v>
      </c>
      <c r="I2" s="365" t="str">
        <f>Fメニュー!B$5</f>
        <v>たたきごぼう</v>
      </c>
      <c r="J2" s="6" t="s">
        <v>6</v>
      </c>
      <c r="K2" s="6" t="s">
        <v>10</v>
      </c>
      <c r="L2" s="393">
        <v>45299</v>
      </c>
      <c r="M2" s="370" t="str">
        <f>Fメニュー!B$22</f>
        <v>南瓜サラダ</v>
      </c>
      <c r="N2" s="6" t="s">
        <v>68</v>
      </c>
      <c r="O2" s="6" t="s">
        <v>72</v>
      </c>
    </row>
    <row r="3" spans="1:15" ht="13.5" customHeight="1" x14ac:dyDescent="0.15">
      <c r="A3" s="401">
        <v>45292</v>
      </c>
      <c r="B3" s="401"/>
      <c r="C3" s="401"/>
      <c r="D3" s="401"/>
      <c r="E3" s="401"/>
      <c r="F3" s="401"/>
      <c r="G3" s="416"/>
      <c r="H3" s="394"/>
      <c r="I3" s="366" t="str">
        <f>Fメニュー!B$13</f>
        <v>白菜の辛子柚子和え</v>
      </c>
      <c r="J3" s="7"/>
      <c r="K3" s="7" t="s">
        <v>11</v>
      </c>
      <c r="L3" s="394"/>
      <c r="M3" s="367" t="str">
        <f>Fメニュー!B$30</f>
        <v>厚揚げ煮</v>
      </c>
      <c r="N3" s="7"/>
      <c r="O3" s="7"/>
    </row>
    <row r="4" spans="1:15" ht="13.5" customHeight="1" x14ac:dyDescent="0.15">
      <c r="A4" s="401"/>
      <c r="B4" s="401"/>
      <c r="C4" s="401"/>
      <c r="D4" s="401"/>
      <c r="E4" s="401"/>
      <c r="F4" s="401"/>
      <c r="G4" s="416"/>
      <c r="H4" s="394"/>
      <c r="I4" s="367"/>
      <c r="J4" s="7" t="s">
        <v>7</v>
      </c>
      <c r="K4" s="7" t="s">
        <v>12</v>
      </c>
      <c r="L4" s="394"/>
      <c r="M4" s="367"/>
      <c r="N4" s="8" t="s">
        <v>69</v>
      </c>
      <c r="O4" s="7" t="s">
        <v>73</v>
      </c>
    </row>
    <row r="5" spans="1:15" ht="13.5" customHeight="1" x14ac:dyDescent="0.15">
      <c r="A5" s="401"/>
      <c r="B5" s="401"/>
      <c r="C5" s="401"/>
      <c r="D5" s="401"/>
      <c r="E5" s="401"/>
      <c r="F5" s="401"/>
      <c r="G5" s="416"/>
      <c r="H5" s="394"/>
      <c r="I5" s="367"/>
      <c r="J5" s="7" t="s">
        <v>8</v>
      </c>
      <c r="K5" s="7" t="s">
        <v>13</v>
      </c>
      <c r="L5" s="394"/>
      <c r="M5" s="367"/>
      <c r="N5" s="7" t="s">
        <v>70</v>
      </c>
      <c r="O5" s="10"/>
    </row>
    <row r="6" spans="1:15" ht="15" customHeight="1" x14ac:dyDescent="0.15">
      <c r="H6" s="394"/>
      <c r="I6" s="367"/>
      <c r="J6" s="7" t="s">
        <v>9</v>
      </c>
      <c r="K6" s="7" t="s">
        <v>14</v>
      </c>
      <c r="L6" s="394"/>
      <c r="M6" s="367"/>
      <c r="N6" s="11" t="s">
        <v>71</v>
      </c>
      <c r="O6" s="7" t="s">
        <v>74</v>
      </c>
    </row>
    <row r="7" spans="1:15" ht="15" customHeight="1" x14ac:dyDescent="0.15">
      <c r="H7" s="396">
        <f>H2</f>
        <v>45292</v>
      </c>
      <c r="I7" s="368">
        <f>ROUNDUP((Fメニュー!C$6+Fメニュー!C$14)/30*50,1)</f>
        <v>63.4</v>
      </c>
      <c r="J7" s="12">
        <v>437</v>
      </c>
      <c r="K7" s="12">
        <v>514</v>
      </c>
      <c r="L7" s="396">
        <f>L2</f>
        <v>45299</v>
      </c>
      <c r="M7" s="368">
        <f>ROUNDUP((Fメニュー!C$23+Fメニュー!C$31)/30*50,1)</f>
        <v>190</v>
      </c>
      <c r="N7" s="12">
        <v>448</v>
      </c>
      <c r="O7" s="12">
        <v>462</v>
      </c>
    </row>
    <row r="8" spans="1:15" ht="13.5" customHeight="1" thickBot="1" x14ac:dyDescent="0.2">
      <c r="H8" s="397"/>
      <c r="I8" s="369">
        <f>ROUNDUP((Fメニュー!C$12+Fメニュー!C$20)/30*50,2)</f>
        <v>1.5</v>
      </c>
      <c r="J8" s="13">
        <v>1.3</v>
      </c>
      <c r="K8" s="13">
        <v>2.7</v>
      </c>
      <c r="L8" s="397"/>
      <c r="M8" s="369">
        <f>ROUNDUP((Fメニュー!C$29+Fメニュー!C$37)/30*50,2)</f>
        <v>0.5</v>
      </c>
      <c r="N8" s="13">
        <v>2.1</v>
      </c>
      <c r="O8" s="13">
        <v>1.8</v>
      </c>
    </row>
    <row r="9" spans="1:15" ht="13.5" customHeight="1" x14ac:dyDescent="0.15">
      <c r="H9" s="393">
        <v>45293</v>
      </c>
      <c r="I9" s="370" t="str">
        <f>Fメニュー!E$5</f>
        <v>こんにゃくとコーンのおかか煮</v>
      </c>
      <c r="J9" s="6" t="s">
        <v>15</v>
      </c>
      <c r="K9" s="6" t="s">
        <v>19</v>
      </c>
      <c r="L9" s="393">
        <v>45300</v>
      </c>
      <c r="M9" s="370" t="str">
        <f>Fメニュー!E$22</f>
        <v>れんこんのカレー炒め</v>
      </c>
      <c r="N9" s="6" t="s">
        <v>75</v>
      </c>
      <c r="O9" s="6" t="s">
        <v>79</v>
      </c>
    </row>
    <row r="10" spans="1:15" x14ac:dyDescent="0.15">
      <c r="H10" s="394"/>
      <c r="I10" s="367" t="str">
        <f>Fメニュー!E$13</f>
        <v>ニラとあさりの玉子とじ</v>
      </c>
      <c r="J10" s="7"/>
      <c r="K10" s="7" t="s">
        <v>20</v>
      </c>
      <c r="L10" s="394"/>
      <c r="M10" s="367" t="str">
        <f>Fメニュー!E$30</f>
        <v>中華風春雨サラダ</v>
      </c>
      <c r="N10" s="7"/>
      <c r="O10" s="7"/>
    </row>
    <row r="11" spans="1:15" x14ac:dyDescent="0.15">
      <c r="H11" s="394"/>
      <c r="I11" s="367"/>
      <c r="J11" s="7" t="s">
        <v>16</v>
      </c>
      <c r="K11" s="7" t="s">
        <v>21</v>
      </c>
      <c r="L11" s="394"/>
      <c r="M11" s="367"/>
      <c r="N11" s="7" t="s">
        <v>76</v>
      </c>
      <c r="O11" s="7" t="s">
        <v>80</v>
      </c>
    </row>
    <row r="12" spans="1:15" x14ac:dyDescent="0.15">
      <c r="H12" s="394"/>
      <c r="I12" s="367"/>
      <c r="J12" s="7" t="s">
        <v>17</v>
      </c>
      <c r="K12" s="7" t="s">
        <v>22</v>
      </c>
      <c r="L12" s="394"/>
      <c r="M12" s="367"/>
      <c r="N12" s="7" t="s">
        <v>77</v>
      </c>
      <c r="O12" s="7" t="s">
        <v>81</v>
      </c>
    </row>
    <row r="13" spans="1:15" x14ac:dyDescent="0.15">
      <c r="H13" s="394"/>
      <c r="I13" s="367"/>
      <c r="J13" s="7" t="s">
        <v>18</v>
      </c>
      <c r="K13" s="7" t="s">
        <v>23</v>
      </c>
      <c r="L13" s="394"/>
      <c r="M13" s="367"/>
      <c r="N13" s="7" t="s">
        <v>78</v>
      </c>
      <c r="O13" s="7" t="s">
        <v>82</v>
      </c>
    </row>
    <row r="14" spans="1:15" ht="13.5" customHeight="1" x14ac:dyDescent="0.15">
      <c r="H14" s="396">
        <f>H9</f>
        <v>45293</v>
      </c>
      <c r="I14" s="368">
        <f>ROUNDUP((Fメニュー!F$6+Fメニュー!F$14)/30*50,1)</f>
        <v>80</v>
      </c>
      <c r="J14" s="12">
        <v>415</v>
      </c>
      <c r="K14" s="12">
        <v>451</v>
      </c>
      <c r="L14" s="396">
        <f>L9</f>
        <v>45300</v>
      </c>
      <c r="M14" s="368">
        <f>ROUNDUP((Fメニュー!F$23+Fメニュー!F$31)/30*50,1)</f>
        <v>96.699999999999989</v>
      </c>
      <c r="N14" s="12">
        <v>420</v>
      </c>
      <c r="O14" s="12">
        <v>508</v>
      </c>
    </row>
    <row r="15" spans="1:15" ht="13.5" customHeight="1" thickBot="1" x14ac:dyDescent="0.2">
      <c r="H15" s="397"/>
      <c r="I15" s="369">
        <f>ROUNDUP((Fメニュー!F$12+Fメニュー!F$20)/30*50,2)</f>
        <v>1.17</v>
      </c>
      <c r="J15" s="13">
        <v>1</v>
      </c>
      <c r="K15" s="13">
        <v>2</v>
      </c>
      <c r="L15" s="397"/>
      <c r="M15" s="369">
        <f>ROUNDUP((Fメニュー!F$29+Fメニュー!F$37)/30*50,2)</f>
        <v>1.5</v>
      </c>
      <c r="N15" s="13">
        <v>1.5</v>
      </c>
      <c r="O15" s="13">
        <v>2.2000000000000002</v>
      </c>
    </row>
    <row r="16" spans="1:15" ht="13.5" customHeight="1" x14ac:dyDescent="0.15">
      <c r="H16" s="393">
        <v>45294</v>
      </c>
      <c r="I16" s="370" t="str">
        <f>Fメニュー!H$5</f>
        <v>茄子の揚げ煮</v>
      </c>
      <c r="J16" s="6" t="s">
        <v>24</v>
      </c>
      <c r="K16" s="14" t="s">
        <v>28</v>
      </c>
      <c r="L16" s="393">
        <v>45301</v>
      </c>
      <c r="M16" s="370" t="str">
        <f>Fメニュー!H$22</f>
        <v>切昆布と筍の煮物</v>
      </c>
      <c r="N16" s="6" t="s">
        <v>83</v>
      </c>
      <c r="O16" s="6" t="s">
        <v>87</v>
      </c>
    </row>
    <row r="17" spans="5:16" x14ac:dyDescent="0.15">
      <c r="H17" s="394"/>
      <c r="I17" s="367" t="str">
        <f>Fメニュー!H$13</f>
        <v>ツナとキャベツの炒め物</v>
      </c>
      <c r="J17" s="7"/>
      <c r="K17" s="15"/>
      <c r="L17" s="394"/>
      <c r="M17" s="367" t="str">
        <f>Fメニュー!H$30</f>
        <v>竹輪の旨煮</v>
      </c>
      <c r="N17" s="7"/>
      <c r="O17" s="7" t="s">
        <v>88</v>
      </c>
    </row>
    <row r="18" spans="5:16" x14ac:dyDescent="0.15">
      <c r="H18" s="394"/>
      <c r="I18" s="371"/>
      <c r="J18" s="7" t="s">
        <v>25</v>
      </c>
      <c r="K18" s="7" t="s">
        <v>29</v>
      </c>
      <c r="L18" s="394"/>
      <c r="M18" s="371"/>
      <c r="N18" s="7" t="s">
        <v>84</v>
      </c>
      <c r="O18" s="7" t="s">
        <v>89</v>
      </c>
    </row>
    <row r="19" spans="5:16" x14ac:dyDescent="0.15">
      <c r="H19" s="394"/>
      <c r="I19" s="367"/>
      <c r="J19" s="7" t="s">
        <v>26</v>
      </c>
      <c r="K19" s="7" t="s">
        <v>30</v>
      </c>
      <c r="L19" s="394"/>
      <c r="M19" s="367"/>
      <c r="N19" s="16" t="s">
        <v>85</v>
      </c>
      <c r="O19" s="7" t="s">
        <v>90</v>
      </c>
    </row>
    <row r="20" spans="5:16" x14ac:dyDescent="0.15">
      <c r="H20" s="394"/>
      <c r="I20" s="367"/>
      <c r="J20" s="15" t="s">
        <v>27</v>
      </c>
      <c r="K20" s="7" t="s">
        <v>31</v>
      </c>
      <c r="L20" s="394"/>
      <c r="M20" s="367"/>
      <c r="N20" s="7" t="s">
        <v>86</v>
      </c>
      <c r="O20" s="7" t="s">
        <v>91</v>
      </c>
    </row>
    <row r="21" spans="5:16" ht="15" customHeight="1" x14ac:dyDescent="0.15">
      <c r="H21" s="396">
        <f>H16</f>
        <v>45294</v>
      </c>
      <c r="I21" s="368">
        <f>ROUNDUP((Fメニュー!I$6+Fメニュー!I$14)/30*50,1)</f>
        <v>63.4</v>
      </c>
      <c r="J21" s="17">
        <v>515</v>
      </c>
      <c r="K21" s="17">
        <v>504</v>
      </c>
      <c r="L21" s="396">
        <f>L16</f>
        <v>45301</v>
      </c>
      <c r="M21" s="368">
        <f>ROUNDUP((Fメニュー!I$23+Fメニュー!I$31)/30*50,1)</f>
        <v>135</v>
      </c>
      <c r="N21" s="12">
        <v>428</v>
      </c>
      <c r="O21" s="12">
        <v>428</v>
      </c>
    </row>
    <row r="22" spans="5:16" ht="13.5" customHeight="1" thickBot="1" x14ac:dyDescent="0.2">
      <c r="H22" s="397"/>
      <c r="I22" s="369">
        <f>ROUNDUP((Fメニュー!I$12+Fメニュー!I$20)/30*50,2)</f>
        <v>0.84</v>
      </c>
      <c r="J22" s="18">
        <v>2.2999999999999998</v>
      </c>
      <c r="K22" s="18">
        <v>1.6</v>
      </c>
      <c r="L22" s="397"/>
      <c r="M22" s="369">
        <f>ROUNDUP((Fメニュー!I$29+Fメニュー!I$37)/30*50,2)</f>
        <v>2.84</v>
      </c>
      <c r="N22" s="13">
        <v>1.7</v>
      </c>
      <c r="O22" s="13">
        <v>1.3</v>
      </c>
    </row>
    <row r="23" spans="5:16" ht="13.5" customHeight="1" x14ac:dyDescent="0.15">
      <c r="H23" s="393">
        <v>45295</v>
      </c>
      <c r="I23" s="370" t="str">
        <f>Fメニュー!K$5</f>
        <v>うぐいす豆</v>
      </c>
      <c r="J23" s="6" t="s">
        <v>32</v>
      </c>
      <c r="K23" s="14" t="s">
        <v>36</v>
      </c>
      <c r="L23" s="393">
        <v>45302</v>
      </c>
      <c r="M23" s="370" t="str">
        <f>Fメニュー!K$22</f>
        <v>焼き豆腐の煮奴</v>
      </c>
      <c r="N23" s="14" t="s">
        <v>92</v>
      </c>
      <c r="O23" s="6" t="s">
        <v>96</v>
      </c>
    </row>
    <row r="24" spans="5:16" x14ac:dyDescent="0.15">
      <c r="H24" s="394"/>
      <c r="I24" s="367" t="str">
        <f>Fメニュー!K$13</f>
        <v>わかめとしらすの酢の物</v>
      </c>
      <c r="J24" s="15"/>
      <c r="K24" s="7" t="s">
        <v>37</v>
      </c>
      <c r="L24" s="394"/>
      <c r="M24" s="367" t="str">
        <f>Fメニュー!K$30</f>
        <v>わかめと蒲鉾の酢の物</v>
      </c>
      <c r="N24" s="7"/>
      <c r="O24" s="7" t="s">
        <v>97</v>
      </c>
    </row>
    <row r="25" spans="5:16" ht="15" x14ac:dyDescent="0.2">
      <c r="E25" s="19"/>
      <c r="H25" s="394"/>
      <c r="I25" s="367"/>
      <c r="J25" s="7" t="s">
        <v>33</v>
      </c>
      <c r="K25" s="7" t="s">
        <v>38</v>
      </c>
      <c r="L25" s="394"/>
      <c r="M25" s="367"/>
      <c r="N25" s="7" t="s">
        <v>93</v>
      </c>
      <c r="O25" s="7" t="s">
        <v>98</v>
      </c>
    </row>
    <row r="26" spans="5:16" x14ac:dyDescent="0.15">
      <c r="H26" s="394"/>
      <c r="I26" s="367"/>
      <c r="J26" s="7" t="s">
        <v>34</v>
      </c>
      <c r="K26" s="7" t="s">
        <v>39</v>
      </c>
      <c r="L26" s="394"/>
      <c r="M26" s="367"/>
      <c r="N26" s="7" t="s">
        <v>94</v>
      </c>
      <c r="O26" s="7" t="s">
        <v>99</v>
      </c>
    </row>
    <row r="27" spans="5:16" x14ac:dyDescent="0.15">
      <c r="H27" s="394"/>
      <c r="I27" s="367"/>
      <c r="J27" s="7" t="s">
        <v>35</v>
      </c>
      <c r="K27" s="7" t="s">
        <v>40</v>
      </c>
      <c r="L27" s="394"/>
      <c r="M27" s="367"/>
      <c r="N27" s="7" t="s">
        <v>95</v>
      </c>
      <c r="O27" s="7" t="s">
        <v>100</v>
      </c>
      <c r="P27" s="20"/>
    </row>
    <row r="28" spans="5:16" ht="15" customHeight="1" x14ac:dyDescent="0.15">
      <c r="H28" s="396">
        <f>H23</f>
        <v>45295</v>
      </c>
      <c r="I28" s="368">
        <f>ROUNDUP((Fメニュー!L$6+Fメニュー!L$14)/30*50,1)</f>
        <v>208.4</v>
      </c>
      <c r="J28" s="17">
        <v>441</v>
      </c>
      <c r="K28" s="17">
        <v>454</v>
      </c>
      <c r="L28" s="396">
        <f>L23</f>
        <v>45302</v>
      </c>
      <c r="M28" s="368">
        <f>ROUNDUP((Fメニュー!L$23)/30*60+(Fメニュー!L$31)/30*50,1)</f>
        <v>107</v>
      </c>
      <c r="N28" s="12">
        <v>406</v>
      </c>
      <c r="O28" s="12">
        <v>422</v>
      </c>
    </row>
    <row r="29" spans="5:16" ht="13.5" customHeight="1" thickBot="1" x14ac:dyDescent="0.2">
      <c r="H29" s="397"/>
      <c r="I29" s="369">
        <f>ROUNDUP((Fメニュー!L$12+Fメニュー!L$20)/30*50,2)</f>
        <v>2</v>
      </c>
      <c r="J29" s="18">
        <v>1.3</v>
      </c>
      <c r="K29" s="18">
        <v>1.6</v>
      </c>
      <c r="L29" s="397"/>
      <c r="M29" s="369">
        <f>ROUNDUP((Fメニュー!L$29)/30*60+(Fメニュー!L$37)/30*50,2)</f>
        <v>2.1</v>
      </c>
      <c r="N29" s="13">
        <v>1.2</v>
      </c>
      <c r="O29" s="13">
        <v>1.4</v>
      </c>
    </row>
    <row r="30" spans="5:16" ht="13.5" customHeight="1" x14ac:dyDescent="0.15">
      <c r="H30" s="393">
        <v>45296</v>
      </c>
      <c r="I30" s="370" t="str">
        <f>Fメニュー!N$5</f>
        <v>こんにゃくの中華和え</v>
      </c>
      <c r="J30" s="6" t="s">
        <v>41</v>
      </c>
      <c r="K30" s="6" t="s">
        <v>46</v>
      </c>
      <c r="L30" s="393">
        <v>45303</v>
      </c>
      <c r="M30" s="370" t="str">
        <f>Fメニュー!N$22</f>
        <v>ごぼうとベーコンのソテー</v>
      </c>
      <c r="N30" s="6" t="s">
        <v>101</v>
      </c>
      <c r="O30" s="6" t="s">
        <v>105</v>
      </c>
    </row>
    <row r="31" spans="5:16" x14ac:dyDescent="0.15">
      <c r="H31" s="394"/>
      <c r="I31" s="367" t="str">
        <f>Fメニュー!N$13</f>
        <v>マッシュサラダ</v>
      </c>
      <c r="J31" s="7" t="s">
        <v>42</v>
      </c>
      <c r="K31" s="7"/>
      <c r="L31" s="394"/>
      <c r="M31" s="367" t="str">
        <f>Fメニュー!N$30</f>
        <v>スパゲティナポリタン</v>
      </c>
      <c r="N31" s="7"/>
      <c r="O31" s="7" t="s">
        <v>106</v>
      </c>
    </row>
    <row r="32" spans="5:16" x14ac:dyDescent="0.15">
      <c r="H32" s="394"/>
      <c r="I32" s="367"/>
      <c r="J32" s="7" t="s">
        <v>43</v>
      </c>
      <c r="K32" s="7" t="s">
        <v>47</v>
      </c>
      <c r="L32" s="394"/>
      <c r="M32" s="367"/>
      <c r="N32" s="7" t="s">
        <v>102</v>
      </c>
      <c r="O32" s="7" t="s">
        <v>107</v>
      </c>
    </row>
    <row r="33" spans="1:15" x14ac:dyDescent="0.15">
      <c r="H33" s="394"/>
      <c r="I33" s="367"/>
      <c r="J33" s="7" t="s">
        <v>44</v>
      </c>
      <c r="K33" s="7" t="s">
        <v>48</v>
      </c>
      <c r="L33" s="394"/>
      <c r="M33" s="367"/>
      <c r="N33" s="7" t="s">
        <v>103</v>
      </c>
      <c r="O33" s="7" t="s">
        <v>108</v>
      </c>
    </row>
    <row r="34" spans="1:15" x14ac:dyDescent="0.15">
      <c r="H34" s="394"/>
      <c r="I34" s="367"/>
      <c r="J34" s="15" t="s">
        <v>45</v>
      </c>
      <c r="K34" s="15" t="s">
        <v>49</v>
      </c>
      <c r="L34" s="394"/>
      <c r="M34" s="367"/>
      <c r="N34" s="7" t="s">
        <v>104</v>
      </c>
      <c r="O34" s="7" t="s">
        <v>109</v>
      </c>
    </row>
    <row r="35" spans="1:15" ht="15" customHeight="1" x14ac:dyDescent="0.15">
      <c r="H35" s="396">
        <f>H30</f>
        <v>45296</v>
      </c>
      <c r="I35" s="368">
        <f>ROUNDUP((Fメニュー!O$6+Fメニュー!O$14)/30*50,1)</f>
        <v>91.699999999999989</v>
      </c>
      <c r="J35" s="12">
        <v>451</v>
      </c>
      <c r="K35" s="12">
        <v>434</v>
      </c>
      <c r="L35" s="396">
        <f>L30</f>
        <v>45303</v>
      </c>
      <c r="M35" s="368">
        <f>ROUNDUP((Fメニュー!O$23+Fメニュー!O$31)/30*50,1)</f>
        <v>121.69999999999999</v>
      </c>
      <c r="N35" s="12">
        <v>435</v>
      </c>
      <c r="O35" s="12">
        <v>495</v>
      </c>
    </row>
    <row r="36" spans="1:15" ht="13.5" customHeight="1" thickBot="1" x14ac:dyDescent="0.2">
      <c r="H36" s="397"/>
      <c r="I36" s="369">
        <f>ROUNDUP((Fメニュー!O$12+Fメニュー!O$20)/30*50,2)</f>
        <v>1</v>
      </c>
      <c r="J36" s="13">
        <v>1.8</v>
      </c>
      <c r="K36" s="13">
        <v>1.4</v>
      </c>
      <c r="L36" s="397"/>
      <c r="M36" s="369">
        <f>ROUNDUP((Fメニュー!O$29+Fメニュー!O$37)/30*50,2)</f>
        <v>1.34</v>
      </c>
      <c r="N36" s="13">
        <v>1.9</v>
      </c>
      <c r="O36" s="13">
        <v>1.4</v>
      </c>
    </row>
    <row r="37" spans="1:15" ht="13.5" customHeight="1" x14ac:dyDescent="0.15">
      <c r="A37" s="392"/>
      <c r="B37" s="392"/>
      <c r="C37" s="392"/>
      <c r="D37" s="392"/>
      <c r="E37" s="392"/>
      <c r="F37" s="392"/>
      <c r="G37" s="392"/>
      <c r="H37" s="393">
        <v>45297</v>
      </c>
      <c r="I37" s="370" t="str">
        <f>Fメニュー!Q$5</f>
        <v>じゃが芋ベーコン炒め</v>
      </c>
      <c r="J37" s="6" t="s">
        <v>50</v>
      </c>
      <c r="K37" s="14" t="s">
        <v>54</v>
      </c>
      <c r="L37" s="393">
        <v>45304</v>
      </c>
      <c r="M37" s="370" t="str">
        <f>Fメニュー!Q$22</f>
        <v>コーンとツナのサラダ</v>
      </c>
      <c r="N37" s="6" t="s">
        <v>110</v>
      </c>
      <c r="O37" s="6" t="s">
        <v>114</v>
      </c>
    </row>
    <row r="38" spans="1:15" x14ac:dyDescent="0.15">
      <c r="A38" s="392"/>
      <c r="B38" s="392"/>
      <c r="C38" s="392"/>
      <c r="D38" s="392"/>
      <c r="E38" s="392"/>
      <c r="F38" s="392"/>
      <c r="G38" s="392"/>
      <c r="H38" s="394"/>
      <c r="I38" s="367" t="str">
        <f>Fメニュー!Q$13</f>
        <v>しろ菜の和え物</v>
      </c>
      <c r="J38" s="7"/>
      <c r="K38" s="7" t="s">
        <v>55</v>
      </c>
      <c r="L38" s="394"/>
      <c r="M38" s="367" t="str">
        <f>Fメニュー!Q$30</f>
        <v>三色酢味噌和え</v>
      </c>
      <c r="N38" s="7"/>
      <c r="O38" s="7" t="s">
        <v>115</v>
      </c>
    </row>
    <row r="39" spans="1:15" x14ac:dyDescent="0.15">
      <c r="A39" s="411"/>
      <c r="B39" s="411"/>
      <c r="C39" s="411"/>
      <c r="D39" s="411"/>
      <c r="E39" s="411"/>
      <c r="F39" s="411"/>
      <c r="G39" s="411"/>
      <c r="H39" s="394"/>
      <c r="I39" s="367"/>
      <c r="J39" s="7" t="s">
        <v>51</v>
      </c>
      <c r="K39" s="15" t="s">
        <v>56</v>
      </c>
      <c r="L39" s="394"/>
      <c r="M39" s="367"/>
      <c r="N39" s="7" t="s">
        <v>111</v>
      </c>
      <c r="O39" s="7" t="s">
        <v>116</v>
      </c>
    </row>
    <row r="40" spans="1:15" x14ac:dyDescent="0.15">
      <c r="A40" s="411"/>
      <c r="B40" s="411"/>
      <c r="C40" s="411"/>
      <c r="D40" s="411"/>
      <c r="E40" s="411"/>
      <c r="F40" s="411"/>
      <c r="G40" s="411"/>
      <c r="H40" s="394"/>
      <c r="I40" s="367"/>
      <c r="J40" s="7" t="s">
        <v>52</v>
      </c>
      <c r="K40" s="7" t="s">
        <v>57</v>
      </c>
      <c r="L40" s="394"/>
      <c r="M40" s="367"/>
      <c r="N40" s="7" t="s">
        <v>112</v>
      </c>
      <c r="O40" s="7" t="s">
        <v>117</v>
      </c>
    </row>
    <row r="41" spans="1:15" x14ac:dyDescent="0.15">
      <c r="A41" s="411"/>
      <c r="B41" s="411"/>
      <c r="C41" s="411"/>
      <c r="D41" s="411"/>
      <c r="E41" s="411"/>
      <c r="F41" s="411"/>
      <c r="G41" s="411"/>
      <c r="H41" s="394"/>
      <c r="I41" s="367"/>
      <c r="J41" s="7" t="s">
        <v>53</v>
      </c>
      <c r="K41" s="7" t="s">
        <v>58</v>
      </c>
      <c r="L41" s="394"/>
      <c r="M41" s="367"/>
      <c r="N41" s="7" t="s">
        <v>113</v>
      </c>
      <c r="O41" s="7" t="s">
        <v>118</v>
      </c>
    </row>
    <row r="42" spans="1:15" ht="15" customHeight="1" x14ac:dyDescent="0.15">
      <c r="A42" s="411"/>
      <c r="B42" s="411"/>
      <c r="C42" s="411"/>
      <c r="D42" s="411"/>
      <c r="E42" s="411"/>
      <c r="F42" s="411"/>
      <c r="G42" s="411"/>
      <c r="H42" s="396">
        <f>H37</f>
        <v>45297</v>
      </c>
      <c r="I42" s="372">
        <f>ROUNDUP((Fメニュー!R$6+Fメニュー!R$14)/30*50,1)</f>
        <v>50</v>
      </c>
      <c r="J42" s="12">
        <v>437</v>
      </c>
      <c r="K42" s="12">
        <v>511</v>
      </c>
      <c r="L42" s="396">
        <f>L37</f>
        <v>45304</v>
      </c>
      <c r="M42" s="372">
        <f>ROUNDUP((Fメニュー!R$23+Fメニュー!R$31)/30*50,1)</f>
        <v>131.69999999999999</v>
      </c>
      <c r="N42" s="12">
        <v>420</v>
      </c>
      <c r="O42" s="12">
        <v>466</v>
      </c>
    </row>
    <row r="43" spans="1:15" ht="13.5" customHeight="1" thickBot="1" x14ac:dyDescent="0.2">
      <c r="A43" s="412"/>
      <c r="B43" s="412"/>
      <c r="C43" s="412"/>
      <c r="D43" s="412"/>
      <c r="E43" s="412"/>
      <c r="F43" s="412"/>
      <c r="G43" s="412"/>
      <c r="H43" s="397"/>
      <c r="I43" s="373">
        <f>ROUNDUP((Fメニュー!R$12+Fメニュー!R$20)/30*50,2)</f>
        <v>0.84</v>
      </c>
      <c r="J43" s="13">
        <v>1.6</v>
      </c>
      <c r="K43" s="13">
        <v>1.2</v>
      </c>
      <c r="L43" s="397"/>
      <c r="M43" s="373">
        <f>ROUNDUP((Fメニュー!R$29+Fメニュー!R$37)/30*50,2)</f>
        <v>2.17</v>
      </c>
      <c r="N43" s="13">
        <v>1.7</v>
      </c>
      <c r="O43" s="13">
        <v>2.2000000000000002</v>
      </c>
    </row>
    <row r="44" spans="1:15" ht="13.5" customHeight="1" x14ac:dyDescent="0.15">
      <c r="A44" s="412"/>
      <c r="B44" s="412"/>
      <c r="C44" s="412"/>
      <c r="D44" s="412"/>
      <c r="E44" s="412"/>
      <c r="F44" s="412"/>
      <c r="G44" s="412"/>
      <c r="H44" s="393">
        <v>45298</v>
      </c>
      <c r="I44" s="370" t="str">
        <f>Fメニュー!T$5</f>
        <v>オクラのおかか和え</v>
      </c>
      <c r="J44" s="14" t="s">
        <v>59</v>
      </c>
      <c r="K44" s="6" t="s">
        <v>63</v>
      </c>
      <c r="L44" s="393">
        <v>45305</v>
      </c>
      <c r="M44" s="370" t="str">
        <f>Fメニュー!T$22</f>
        <v>三色豆</v>
      </c>
      <c r="N44" s="6" t="s">
        <v>119</v>
      </c>
      <c r="O44" s="21" t="s">
        <v>124</v>
      </c>
    </row>
    <row r="45" spans="1:15" ht="13.5" customHeight="1" x14ac:dyDescent="0.15">
      <c r="A45" s="413"/>
      <c r="B45" s="414"/>
      <c r="C45" s="414"/>
      <c r="D45" s="414"/>
      <c r="E45" s="414"/>
      <c r="F45" s="414"/>
      <c r="G45" s="414"/>
      <c r="H45" s="394"/>
      <c r="I45" s="367" t="str">
        <f>Fメニュー!T$13</f>
        <v>さつま芋の甘煮</v>
      </c>
      <c r="J45" s="7"/>
      <c r="K45" s="7" t="s">
        <v>64</v>
      </c>
      <c r="L45" s="394"/>
      <c r="M45" s="367" t="str">
        <f>Fメニュー!T$30</f>
        <v>ジャンボ餃子</v>
      </c>
      <c r="N45" s="7" t="s">
        <v>120</v>
      </c>
      <c r="O45" s="22" t="s">
        <v>125</v>
      </c>
    </row>
    <row r="46" spans="1:15" ht="13.5" customHeight="1" x14ac:dyDescent="0.15">
      <c r="A46" s="414"/>
      <c r="B46" s="414"/>
      <c r="C46" s="414"/>
      <c r="D46" s="414"/>
      <c r="E46" s="414"/>
      <c r="F46" s="414"/>
      <c r="G46" s="414"/>
      <c r="H46" s="394"/>
      <c r="I46" s="367"/>
      <c r="J46" s="7" t="s">
        <v>60</v>
      </c>
      <c r="K46" s="7" t="s">
        <v>65</v>
      </c>
      <c r="L46" s="394"/>
      <c r="M46" s="367"/>
      <c r="N46" s="7" t="s">
        <v>121</v>
      </c>
      <c r="O46" s="22" t="s">
        <v>126</v>
      </c>
    </row>
    <row r="47" spans="1:15" ht="13.5" customHeight="1" x14ac:dyDescent="0.15">
      <c r="A47" s="414"/>
      <c r="B47" s="414"/>
      <c r="C47" s="414"/>
      <c r="D47" s="414"/>
      <c r="E47" s="414"/>
      <c r="F47" s="414"/>
      <c r="G47" s="414"/>
      <c r="H47" s="394"/>
      <c r="I47" s="367"/>
      <c r="J47" s="7" t="s">
        <v>61</v>
      </c>
      <c r="K47" s="7" t="s">
        <v>66</v>
      </c>
      <c r="L47" s="394"/>
      <c r="M47" s="367"/>
      <c r="N47" s="7" t="s">
        <v>122</v>
      </c>
      <c r="O47" s="22" t="s">
        <v>127</v>
      </c>
    </row>
    <row r="48" spans="1:15" ht="13.5" customHeight="1" x14ac:dyDescent="0.15">
      <c r="A48" s="413"/>
      <c r="B48" s="414"/>
      <c r="C48" s="414"/>
      <c r="D48" s="414"/>
      <c r="E48" s="414"/>
      <c r="F48" s="414"/>
      <c r="G48" s="414"/>
      <c r="H48" s="394"/>
      <c r="I48" s="367"/>
      <c r="J48" s="15" t="s">
        <v>62</v>
      </c>
      <c r="K48" s="7" t="s">
        <v>67</v>
      </c>
      <c r="L48" s="394"/>
      <c r="M48" s="367"/>
      <c r="N48" s="7" t="s">
        <v>123</v>
      </c>
      <c r="O48" s="22" t="s">
        <v>128</v>
      </c>
    </row>
    <row r="49" spans="1:15" ht="15" customHeight="1" x14ac:dyDescent="0.15">
      <c r="A49" s="414"/>
      <c r="B49" s="414"/>
      <c r="C49" s="414"/>
      <c r="D49" s="414"/>
      <c r="E49" s="414"/>
      <c r="F49" s="414"/>
      <c r="G49" s="414"/>
      <c r="H49" s="396">
        <f>H44</f>
        <v>45298</v>
      </c>
      <c r="I49" s="368">
        <f>ROUNDUP((Fメニュー!U$6+Fメニュー!U$14)/30*50,1)</f>
        <v>93.399999999999991</v>
      </c>
      <c r="J49" s="12">
        <v>422</v>
      </c>
      <c r="K49" s="12">
        <v>497</v>
      </c>
      <c r="L49" s="396">
        <f>L44</f>
        <v>45305</v>
      </c>
      <c r="M49" s="368">
        <f>ROUNDUP((Fメニュー!U$23)/30*50+(Fメニュー!U$31)/30*60,1)</f>
        <v>290</v>
      </c>
      <c r="N49" s="12">
        <v>440</v>
      </c>
      <c r="O49" s="23">
        <v>510</v>
      </c>
    </row>
    <row r="50" spans="1:15" ht="13.5" customHeight="1" thickBot="1" x14ac:dyDescent="0.2">
      <c r="A50" s="414"/>
      <c r="B50" s="414"/>
      <c r="C50" s="414"/>
      <c r="D50" s="414"/>
      <c r="E50" s="414"/>
      <c r="F50" s="414"/>
      <c r="G50" s="414"/>
      <c r="H50" s="397"/>
      <c r="I50" s="374">
        <f>ROUNDUP((Fメニュー!U$12+Fメニュー!U$20)/30*50,2)</f>
        <v>0.67</v>
      </c>
      <c r="J50" s="13">
        <v>1.2</v>
      </c>
      <c r="K50" s="13">
        <v>1.3</v>
      </c>
      <c r="L50" s="397"/>
      <c r="M50" s="374">
        <f>ROUNDUP((Fメニュー!U$29)/30*50+(Fメニュー!U$37)/30*60,2)</f>
        <v>0.8</v>
      </c>
      <c r="N50" s="13">
        <v>2.1</v>
      </c>
      <c r="O50" s="24">
        <v>2.2000000000000002</v>
      </c>
    </row>
    <row r="56" spans="1:15" ht="15" x14ac:dyDescent="0.2">
      <c r="B56" s="19"/>
    </row>
  </sheetData>
  <mergeCells count="35">
    <mergeCell ref="H2:H6"/>
    <mergeCell ref="L2:L6"/>
    <mergeCell ref="H7:H8"/>
    <mergeCell ref="L7:L8"/>
    <mergeCell ref="A1:G2"/>
    <mergeCell ref="A3:G5"/>
    <mergeCell ref="H30:H34"/>
    <mergeCell ref="L30:L34"/>
    <mergeCell ref="H35:H36"/>
    <mergeCell ref="L35:L36"/>
    <mergeCell ref="H9:H13"/>
    <mergeCell ref="L9:L13"/>
    <mergeCell ref="H14:H15"/>
    <mergeCell ref="L14:L15"/>
    <mergeCell ref="H16:H20"/>
    <mergeCell ref="L16:L20"/>
    <mergeCell ref="H21:H22"/>
    <mergeCell ref="L21:L22"/>
    <mergeCell ref="H23:H27"/>
    <mergeCell ref="L23:L27"/>
    <mergeCell ref="H28:H29"/>
    <mergeCell ref="L28:L29"/>
    <mergeCell ref="A37:G38"/>
    <mergeCell ref="H37:H41"/>
    <mergeCell ref="L37:L41"/>
    <mergeCell ref="A39:G42"/>
    <mergeCell ref="H42:H43"/>
    <mergeCell ref="L42:L43"/>
    <mergeCell ref="A43:G44"/>
    <mergeCell ref="H44:H48"/>
    <mergeCell ref="L44:L48"/>
    <mergeCell ref="A45:G47"/>
    <mergeCell ref="A48:G50"/>
    <mergeCell ref="H49:H50"/>
    <mergeCell ref="L49:L50"/>
  </mergeCells>
  <phoneticPr fontId="3"/>
  <conditionalFormatting sqref="A1:G2">
    <cfRule type="containsErrors" dxfId="66" priority="20" stopIfTrue="1">
      <formula>ISERROR(A1)</formula>
    </cfRule>
  </conditionalFormatting>
  <conditionalFormatting sqref="I1:I1048576">
    <cfRule type="containsErrors" dxfId="65" priority="13" stopIfTrue="1">
      <formula>ISERROR(I1)</formula>
    </cfRule>
  </conditionalFormatting>
  <conditionalFormatting sqref="I2:I65534">
    <cfRule type="cellIs" dxfId="64" priority="14" stopIfTrue="1" operator="equal">
      <formula>0</formula>
    </cfRule>
  </conditionalFormatting>
  <conditionalFormatting sqref="M1:M2">
    <cfRule type="containsErrors" dxfId="63" priority="7" stopIfTrue="1">
      <formula>ISERROR(M1)</formula>
    </cfRule>
    <cfRule type="cellIs" dxfId="62" priority="8" stopIfTrue="1" operator="equal">
      <formula>0</formula>
    </cfRule>
  </conditionalFormatting>
  <conditionalFormatting sqref="M7:M65534">
    <cfRule type="containsErrors" dxfId="61" priority="1" stopIfTrue="1">
      <formula>ISERROR(M7)</formula>
    </cfRule>
    <cfRule type="cellIs" dxfId="60" priority="2" stopIfTrue="1" operator="equal">
      <formula>0</formula>
    </cfRule>
  </conditionalFormatting>
  <printOptions horizontalCentered="1" verticalCentered="1"/>
  <pageMargins left="0" right="0" top="0" bottom="0" header="0" footer="0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07C9-B954-4887-8FA3-AEA5409F99D0}">
  <sheetPr>
    <tabColor rgb="FF00B0F0"/>
    <pageSetUpPr fitToPage="1"/>
  </sheetPr>
  <dimension ref="A1:L51"/>
  <sheetViews>
    <sheetView zoomScaleNormal="100" workbookViewId="0"/>
  </sheetViews>
  <sheetFormatPr defaultColWidth="9" defaultRowHeight="13.5" x14ac:dyDescent="0.15"/>
  <cols>
    <col min="1" max="1" width="2.125" style="25" customWidth="1"/>
    <col min="2" max="2" width="24.75" style="385" customWidth="1"/>
    <col min="3" max="4" width="24.625" style="26" customWidth="1"/>
    <col min="5" max="5" width="2.125" style="25" customWidth="1"/>
    <col min="6" max="6" width="24.75" style="385" customWidth="1"/>
    <col min="7" max="8" width="24.625" style="26" customWidth="1"/>
    <col min="9" max="9" width="2.125" style="25" customWidth="1"/>
    <col min="10" max="10" width="24.75" style="385" customWidth="1"/>
    <col min="11" max="12" width="24.625" style="26" customWidth="1"/>
    <col min="13" max="13" width="1.875" style="5" customWidth="1"/>
    <col min="14" max="14" width="9" style="5"/>
    <col min="15" max="15" width="8.875" style="5" customWidth="1"/>
    <col min="16" max="16384" width="9" style="5"/>
  </cols>
  <sheetData>
    <row r="1" spans="1:12" ht="13.5" customHeight="1" thickBot="1" x14ac:dyDescent="0.2">
      <c r="A1" s="1"/>
      <c r="B1" s="378" t="s">
        <v>970</v>
      </c>
      <c r="C1" s="27" t="s">
        <v>0</v>
      </c>
      <c r="D1" s="2" t="s">
        <v>1</v>
      </c>
      <c r="E1" s="1"/>
      <c r="F1" s="378" t="s">
        <v>969</v>
      </c>
      <c r="G1" s="3" t="s">
        <v>0</v>
      </c>
      <c r="H1" s="2" t="s">
        <v>1</v>
      </c>
      <c r="I1" s="1"/>
      <c r="J1" s="386" t="s">
        <v>971</v>
      </c>
      <c r="K1" s="3" t="s">
        <v>0</v>
      </c>
      <c r="L1" s="2" t="s">
        <v>1</v>
      </c>
    </row>
    <row r="2" spans="1:12" ht="13.5" customHeight="1" x14ac:dyDescent="0.15">
      <c r="A2" s="393">
        <v>45306</v>
      </c>
      <c r="B2" s="379" t="str">
        <f>Fメニュー!B$39</f>
        <v>バジルポテト</v>
      </c>
      <c r="C2" s="6" t="s">
        <v>130</v>
      </c>
      <c r="D2" s="6" t="s">
        <v>135</v>
      </c>
      <c r="E2" s="393">
        <v>45313</v>
      </c>
      <c r="F2" s="379" t="str">
        <f>Fメニュー!B$56</f>
        <v>麩とえのきのさっと煮</v>
      </c>
      <c r="G2" s="6" t="s">
        <v>191</v>
      </c>
      <c r="H2" s="28" t="s">
        <v>195</v>
      </c>
      <c r="I2" s="393">
        <v>45320</v>
      </c>
      <c r="J2" s="379" t="str">
        <f>Fメニュー!B$73</f>
        <v>大根のエビあんかけ</v>
      </c>
      <c r="K2" s="6" t="s">
        <v>250</v>
      </c>
      <c r="L2" s="6" t="s">
        <v>254</v>
      </c>
    </row>
    <row r="3" spans="1:12" ht="14.25" customHeight="1" x14ac:dyDescent="0.15">
      <c r="A3" s="394"/>
      <c r="B3" s="380" t="str">
        <f>Fメニュー!B$47</f>
        <v>高野の含め煮</v>
      </c>
      <c r="C3" s="7" t="s">
        <v>131</v>
      </c>
      <c r="D3" s="29"/>
      <c r="E3" s="394"/>
      <c r="F3" s="380" t="str">
        <f>Fメニュー!B$64</f>
        <v>和風スパゲティー</v>
      </c>
      <c r="G3" s="7"/>
      <c r="H3" s="29"/>
      <c r="I3" s="394"/>
      <c r="J3" s="380" t="str">
        <f>Fメニュー!B$81</f>
        <v>茄子とインゲンのピーナッツ和え</v>
      </c>
      <c r="K3" s="7"/>
      <c r="L3" s="7" t="s">
        <v>255</v>
      </c>
    </row>
    <row r="4" spans="1:12" ht="14.25" customHeight="1" x14ac:dyDescent="0.15">
      <c r="A4" s="394"/>
      <c r="B4" s="380"/>
      <c r="C4" s="7" t="s">
        <v>132</v>
      </c>
      <c r="D4" s="29" t="s">
        <v>136</v>
      </c>
      <c r="E4" s="394"/>
      <c r="F4" s="380"/>
      <c r="G4" s="7" t="s">
        <v>192</v>
      </c>
      <c r="H4" s="29" t="s">
        <v>196</v>
      </c>
      <c r="I4" s="394"/>
      <c r="J4" s="380"/>
      <c r="K4" s="7" t="s">
        <v>251</v>
      </c>
      <c r="L4" s="7" t="s">
        <v>256</v>
      </c>
    </row>
    <row r="5" spans="1:12" ht="14.25" customHeight="1" x14ac:dyDescent="0.15">
      <c r="A5" s="394"/>
      <c r="B5" s="380"/>
      <c r="C5" s="7" t="s">
        <v>133</v>
      </c>
      <c r="D5" s="29" t="s">
        <v>137</v>
      </c>
      <c r="E5" s="394"/>
      <c r="F5" s="380"/>
      <c r="G5" s="7" t="s">
        <v>193</v>
      </c>
      <c r="H5" s="7" t="s">
        <v>197</v>
      </c>
      <c r="I5" s="394"/>
      <c r="J5" s="380"/>
      <c r="K5" s="29" t="s">
        <v>252</v>
      </c>
      <c r="L5" s="7" t="s">
        <v>257</v>
      </c>
    </row>
    <row r="6" spans="1:12" ht="15" customHeight="1" x14ac:dyDescent="0.15">
      <c r="A6" s="394"/>
      <c r="B6" s="380"/>
      <c r="C6" s="7" t="s">
        <v>134</v>
      </c>
      <c r="D6" s="22" t="s">
        <v>138</v>
      </c>
      <c r="E6" s="394"/>
      <c r="F6" s="380"/>
      <c r="G6" s="7" t="s">
        <v>194</v>
      </c>
      <c r="H6" s="29" t="s">
        <v>198</v>
      </c>
      <c r="I6" s="394"/>
      <c r="J6" s="380"/>
      <c r="K6" s="30" t="s">
        <v>253</v>
      </c>
      <c r="L6" s="7" t="s">
        <v>258</v>
      </c>
    </row>
    <row r="7" spans="1:12" ht="14.25" customHeight="1" x14ac:dyDescent="0.15">
      <c r="A7" s="396">
        <f>A2</f>
        <v>45306</v>
      </c>
      <c r="B7" s="381">
        <f>ROUNDUP((Fメニュー!C$40)/30*50+(Fメニュー!C$48)/30*60,1)</f>
        <v>160.69999999999999</v>
      </c>
      <c r="C7" s="12">
        <v>513</v>
      </c>
      <c r="D7" s="12">
        <v>431</v>
      </c>
      <c r="E7" s="396">
        <f>E2</f>
        <v>45313</v>
      </c>
      <c r="F7" s="381">
        <f>ROUNDUP((Fメニュー!C$57+Fメニュー!C$65)/30*50,1)</f>
        <v>115</v>
      </c>
      <c r="G7" s="12">
        <v>496</v>
      </c>
      <c r="H7" s="12">
        <v>455</v>
      </c>
      <c r="I7" s="396">
        <f>I2</f>
        <v>45320</v>
      </c>
      <c r="J7" s="381">
        <f>ROUNDUP((Fメニュー!C$74+Fメニュー!C$82)/30*50,1)</f>
        <v>75</v>
      </c>
      <c r="K7" s="12">
        <v>464</v>
      </c>
      <c r="L7" s="12">
        <v>502</v>
      </c>
    </row>
    <row r="8" spans="1:12" ht="13.5" customHeight="1" thickBot="1" x14ac:dyDescent="0.2">
      <c r="A8" s="397"/>
      <c r="B8" s="382">
        <f>ROUNDUP((Fメニュー!C$46)/30*50+(Fメニュー!C$54)/30*60,2)</f>
        <v>1.3</v>
      </c>
      <c r="C8" s="31">
        <v>1.5</v>
      </c>
      <c r="D8" s="13">
        <v>1.3</v>
      </c>
      <c r="E8" s="397"/>
      <c r="F8" s="382">
        <f>ROUNDUP((Fメニュー!C$63+Fメニュー!C$71)/30*50,2)</f>
        <v>1.5</v>
      </c>
      <c r="G8" s="31">
        <v>2</v>
      </c>
      <c r="H8" s="31">
        <v>1.4</v>
      </c>
      <c r="I8" s="397"/>
      <c r="J8" s="382">
        <f>ROUNDUP((Fメニュー!C$80+Fメニュー!C$88)/30*50,2)</f>
        <v>1.17</v>
      </c>
      <c r="K8" s="31">
        <v>1.7</v>
      </c>
      <c r="L8" s="31">
        <v>2</v>
      </c>
    </row>
    <row r="9" spans="1:12" ht="13.5" customHeight="1" x14ac:dyDescent="0.15">
      <c r="A9" s="394">
        <v>45307</v>
      </c>
      <c r="B9" s="379" t="str">
        <f>Fメニュー!E$39</f>
        <v>きんぴら</v>
      </c>
      <c r="C9" s="6" t="s">
        <v>139</v>
      </c>
      <c r="D9" s="32" t="s">
        <v>143</v>
      </c>
      <c r="E9" s="393">
        <v>45314</v>
      </c>
      <c r="F9" s="379" t="str">
        <f>Fメニュー!E$56</f>
        <v>豆乳入り花型しんじょ</v>
      </c>
      <c r="G9" s="6" t="s">
        <v>199</v>
      </c>
      <c r="H9" s="6" t="s">
        <v>204</v>
      </c>
      <c r="I9" s="393">
        <v>45321</v>
      </c>
      <c r="J9" s="379" t="str">
        <f>Fメニュー!E$73</f>
        <v>里芋の含め煮</v>
      </c>
      <c r="K9" s="33" t="s">
        <v>259</v>
      </c>
      <c r="L9" s="6" t="s">
        <v>264</v>
      </c>
    </row>
    <row r="10" spans="1:12" x14ac:dyDescent="0.15">
      <c r="A10" s="394"/>
      <c r="B10" s="380" t="str">
        <f>Fメニュー!E$47</f>
        <v>ニラ饅頭</v>
      </c>
      <c r="C10" s="7"/>
      <c r="D10" s="7"/>
      <c r="E10" s="394"/>
      <c r="F10" s="380" t="str">
        <f>Fメニュー!E$64</f>
        <v>切干大根煮</v>
      </c>
      <c r="G10" s="7" t="s">
        <v>200</v>
      </c>
      <c r="H10" s="7" t="s">
        <v>205</v>
      </c>
      <c r="I10" s="394"/>
      <c r="J10" s="380" t="str">
        <f>Fメニュー!E$81</f>
        <v>大根のレモン酢和え</v>
      </c>
      <c r="K10" s="11" t="s">
        <v>260</v>
      </c>
      <c r="L10" s="7"/>
    </row>
    <row r="11" spans="1:12" x14ac:dyDescent="0.15">
      <c r="A11" s="394"/>
      <c r="B11" s="380"/>
      <c r="C11" s="7" t="s">
        <v>140</v>
      </c>
      <c r="D11" s="8" t="s">
        <v>144</v>
      </c>
      <c r="E11" s="394"/>
      <c r="F11" s="380"/>
      <c r="G11" s="7" t="s">
        <v>201</v>
      </c>
      <c r="H11" s="7" t="s">
        <v>206</v>
      </c>
      <c r="I11" s="394"/>
      <c r="J11" s="380"/>
      <c r="K11" s="8" t="s">
        <v>261</v>
      </c>
      <c r="L11" s="11" t="s">
        <v>265</v>
      </c>
    </row>
    <row r="12" spans="1:12" x14ac:dyDescent="0.15">
      <c r="A12" s="394"/>
      <c r="B12" s="380"/>
      <c r="C12" s="7" t="s">
        <v>141</v>
      </c>
      <c r="D12" s="8" t="s">
        <v>145</v>
      </c>
      <c r="E12" s="394"/>
      <c r="F12" s="380"/>
      <c r="G12" s="7" t="s">
        <v>202</v>
      </c>
      <c r="H12" s="7" t="s">
        <v>207</v>
      </c>
      <c r="I12" s="394"/>
      <c r="J12" s="380"/>
      <c r="K12" s="7" t="s">
        <v>262</v>
      </c>
      <c r="L12" s="7"/>
    </row>
    <row r="13" spans="1:12" x14ac:dyDescent="0.15">
      <c r="A13" s="394"/>
      <c r="B13" s="380"/>
      <c r="C13" s="8" t="s">
        <v>142</v>
      </c>
      <c r="D13" s="8" t="s">
        <v>146</v>
      </c>
      <c r="E13" s="394"/>
      <c r="F13" s="380"/>
      <c r="G13" s="7" t="s">
        <v>203</v>
      </c>
      <c r="H13" s="7" t="s">
        <v>208</v>
      </c>
      <c r="I13" s="394"/>
      <c r="J13" s="380"/>
      <c r="K13" s="11" t="s">
        <v>263</v>
      </c>
      <c r="L13" s="7" t="s">
        <v>266</v>
      </c>
    </row>
    <row r="14" spans="1:12" ht="13.5" customHeight="1" x14ac:dyDescent="0.15">
      <c r="A14" s="396">
        <f>A9</f>
        <v>45307</v>
      </c>
      <c r="B14" s="381">
        <f>ROUNDUP((Fメニュー!F$40)/30*50+(Fメニュー!F$48)/30*60,1)</f>
        <v>173.4</v>
      </c>
      <c r="C14" s="12">
        <v>498</v>
      </c>
      <c r="D14" s="12">
        <v>439</v>
      </c>
      <c r="E14" s="396">
        <f>E9</f>
        <v>45314</v>
      </c>
      <c r="F14" s="381">
        <f>ROUNDUP((Fメニュー!F$57)/30*60+(Fメニュー!F$65)/30*50,1)</f>
        <v>163.69999999999999</v>
      </c>
      <c r="G14" s="12">
        <v>508</v>
      </c>
      <c r="H14" s="12">
        <v>500</v>
      </c>
      <c r="I14" s="396">
        <f>I9</f>
        <v>45321</v>
      </c>
      <c r="J14" s="381">
        <f>ROUNDUP((Fメニュー!F$74+Fメニュー!F$82)/30*50,1)</f>
        <v>65</v>
      </c>
      <c r="K14" s="12">
        <v>546</v>
      </c>
      <c r="L14" s="12">
        <v>456</v>
      </c>
    </row>
    <row r="15" spans="1:12" ht="13.5" customHeight="1" thickBot="1" x14ac:dyDescent="0.2">
      <c r="A15" s="397"/>
      <c r="B15" s="382">
        <f>ROUNDUP((Fメニュー!F$46)/30*50+(Fメニュー!F$54)/30*60,2)</f>
        <v>1.27</v>
      </c>
      <c r="C15" s="31">
        <v>1.4</v>
      </c>
      <c r="D15" s="31">
        <v>1.4</v>
      </c>
      <c r="E15" s="397"/>
      <c r="F15" s="382">
        <f>ROUNDUP((Fメニュー!F$63)/30*60+(Fメニュー!F$71)/30*50,2)</f>
        <v>1.44</v>
      </c>
      <c r="G15" s="31">
        <v>1.4</v>
      </c>
      <c r="H15" s="31">
        <v>1.2</v>
      </c>
      <c r="I15" s="397"/>
      <c r="J15" s="384">
        <f>ROUNDUP((Fメニュー!F$80+Fメニュー!F$88)/30*50,2)</f>
        <v>0.84</v>
      </c>
      <c r="K15" s="31">
        <v>2.4</v>
      </c>
      <c r="L15" s="31">
        <v>1.5</v>
      </c>
    </row>
    <row r="16" spans="1:12" ht="13.5" customHeight="1" x14ac:dyDescent="0.15">
      <c r="A16" s="393">
        <v>45308</v>
      </c>
      <c r="B16" s="379" t="str">
        <f>Fメニュー!H$39</f>
        <v>エビいなり</v>
      </c>
      <c r="C16" s="6" t="s">
        <v>147</v>
      </c>
      <c r="D16" s="6" t="s">
        <v>152</v>
      </c>
      <c r="E16" s="393">
        <v>45315</v>
      </c>
      <c r="F16" s="379" t="str">
        <f>Fメニュー!H$56</f>
        <v>一夜漬(白菜・昆布)</v>
      </c>
      <c r="G16" s="6" t="s">
        <v>209</v>
      </c>
      <c r="H16" s="28" t="s">
        <v>214</v>
      </c>
      <c r="I16" s="393">
        <v>45322</v>
      </c>
      <c r="J16" s="379" t="str">
        <f>Fメニュー!H$73</f>
        <v>大根煮</v>
      </c>
      <c r="K16" s="6" t="s">
        <v>267</v>
      </c>
      <c r="L16" s="6" t="s">
        <v>271</v>
      </c>
    </row>
    <row r="17" spans="1:12" x14ac:dyDescent="0.15">
      <c r="A17" s="394"/>
      <c r="B17" s="380" t="str">
        <f>Fメニュー!H$47</f>
        <v>ほうれん草とハムのクリーム煮</v>
      </c>
      <c r="C17" s="7" t="s">
        <v>148</v>
      </c>
      <c r="D17" s="14" t="s">
        <v>153</v>
      </c>
      <c r="E17" s="394"/>
      <c r="F17" s="380" t="str">
        <f>Fメニュー!H$64</f>
        <v>ごま南瓜</v>
      </c>
      <c r="G17" s="7" t="s">
        <v>210</v>
      </c>
      <c r="H17" s="29"/>
      <c r="I17" s="394"/>
      <c r="J17" s="380" t="str">
        <f>Fメニュー!H$81</f>
        <v>ミニエビ風味焼売</v>
      </c>
      <c r="K17" s="7"/>
      <c r="L17" s="7"/>
    </row>
    <row r="18" spans="1:12" x14ac:dyDescent="0.15">
      <c r="A18" s="394"/>
      <c r="B18" s="383"/>
      <c r="C18" s="7" t="s">
        <v>149</v>
      </c>
      <c r="D18" s="34" t="s">
        <v>154</v>
      </c>
      <c r="E18" s="394"/>
      <c r="F18" s="383"/>
      <c r="G18" s="7" t="s">
        <v>211</v>
      </c>
      <c r="H18" s="29" t="s">
        <v>215</v>
      </c>
      <c r="I18" s="394"/>
      <c r="J18" s="380"/>
      <c r="K18" s="7" t="s">
        <v>268</v>
      </c>
      <c r="L18" s="7" t="s">
        <v>272</v>
      </c>
    </row>
    <row r="19" spans="1:12" x14ac:dyDescent="0.15">
      <c r="A19" s="394"/>
      <c r="B19" s="380"/>
      <c r="C19" s="7" t="s">
        <v>150</v>
      </c>
      <c r="D19" s="7" t="s">
        <v>155</v>
      </c>
      <c r="E19" s="394"/>
      <c r="F19" s="380"/>
      <c r="G19" s="7" t="s">
        <v>212</v>
      </c>
      <c r="H19" s="29" t="s">
        <v>216</v>
      </c>
      <c r="I19" s="394"/>
      <c r="J19" s="380"/>
      <c r="K19" s="7" t="s">
        <v>269</v>
      </c>
      <c r="L19" s="7" t="s">
        <v>273</v>
      </c>
    </row>
    <row r="20" spans="1:12" x14ac:dyDescent="0.15">
      <c r="A20" s="394"/>
      <c r="B20" s="380"/>
      <c r="C20" s="7" t="s">
        <v>151</v>
      </c>
      <c r="D20" s="7" t="s">
        <v>156</v>
      </c>
      <c r="E20" s="394"/>
      <c r="F20" s="380"/>
      <c r="G20" s="7" t="s">
        <v>213</v>
      </c>
      <c r="H20" s="29" t="s">
        <v>217</v>
      </c>
      <c r="I20" s="394"/>
      <c r="J20" s="380"/>
      <c r="K20" s="7" t="s">
        <v>270</v>
      </c>
      <c r="L20" s="7" t="s">
        <v>274</v>
      </c>
    </row>
    <row r="21" spans="1:12" ht="13.5" customHeight="1" x14ac:dyDescent="0.15">
      <c r="A21" s="396">
        <f>A16</f>
        <v>45308</v>
      </c>
      <c r="B21" s="381">
        <f>ROUNDUP((Fメニュー!I$40)/30*60+(Fメニュー!I$48)/30*50,1)</f>
        <v>116.39999999999999</v>
      </c>
      <c r="C21" s="12">
        <v>465</v>
      </c>
      <c r="D21" s="12">
        <v>455</v>
      </c>
      <c r="E21" s="396">
        <f>E16</f>
        <v>45315</v>
      </c>
      <c r="F21" s="381">
        <f>ROUNDUP((Fメニュー!I$57)/30*50+(Fメニュー!I$65)/30*60,1)</f>
        <v>76</v>
      </c>
      <c r="G21" s="12">
        <v>427</v>
      </c>
      <c r="H21" s="12">
        <v>420</v>
      </c>
      <c r="I21" s="396">
        <f>I16</f>
        <v>45322</v>
      </c>
      <c r="J21" s="381">
        <f>ROUNDUP((Fメニュー!I$74)/30*50+(Fメニュー!I$82)/30*60,1)</f>
        <v>147</v>
      </c>
      <c r="K21" s="12">
        <v>432</v>
      </c>
      <c r="L21" s="12">
        <v>469</v>
      </c>
    </row>
    <row r="22" spans="1:12" ht="13.5" customHeight="1" thickBot="1" x14ac:dyDescent="0.2">
      <c r="A22" s="397"/>
      <c r="B22" s="382">
        <f>ROUNDUP((Fメニュー!I$46)/30*60+(Fメニュー!I$54)/30*50,2)</f>
        <v>1.9</v>
      </c>
      <c r="C22" s="31">
        <v>1.9</v>
      </c>
      <c r="D22" s="31">
        <v>1.7</v>
      </c>
      <c r="E22" s="397"/>
      <c r="F22" s="382">
        <f>ROUNDUP((Fメニュー!I$63)/30*50+(Fメニュー!I$71)/30*60,2)</f>
        <v>0.74</v>
      </c>
      <c r="G22" s="31">
        <v>1.6</v>
      </c>
      <c r="H22" s="31">
        <v>1.8</v>
      </c>
      <c r="I22" s="397"/>
      <c r="J22" s="384">
        <f>ROUNDUP((Fメニュー!I$80)/30*50+(Fメニュー!I$88)/30*60,2)</f>
        <v>0.94000000000000006</v>
      </c>
      <c r="K22" s="13">
        <v>1.5</v>
      </c>
      <c r="L22" s="13">
        <v>2.2999999999999998</v>
      </c>
    </row>
    <row r="23" spans="1:12" ht="13.5" customHeight="1" x14ac:dyDescent="0.15">
      <c r="A23" s="393">
        <v>45309</v>
      </c>
      <c r="B23" s="379" t="str">
        <f>Fメニュー!K$39</f>
        <v>フルーツポンチ</v>
      </c>
      <c r="C23" s="6" t="s">
        <v>157</v>
      </c>
      <c r="D23" s="35" t="s">
        <v>160</v>
      </c>
      <c r="E23" s="393">
        <v>45316</v>
      </c>
      <c r="F23" s="379" t="str">
        <f>Fメニュー!K$56</f>
        <v>ピーマンと筍の炒め物</v>
      </c>
      <c r="G23" s="6" t="s">
        <v>218</v>
      </c>
      <c r="H23" s="6" t="s">
        <v>223</v>
      </c>
      <c r="I23" s="404"/>
    </row>
    <row r="24" spans="1:12" x14ac:dyDescent="0.15">
      <c r="A24" s="394"/>
      <c r="B24" s="380" t="str">
        <f>Fメニュー!K$47</f>
        <v>マカロニソテー</v>
      </c>
      <c r="C24" s="7"/>
      <c r="D24" s="34" t="s">
        <v>161</v>
      </c>
      <c r="E24" s="394"/>
      <c r="F24" s="380" t="str">
        <f>Fメニュー!K$64</f>
        <v>柚子大根</v>
      </c>
      <c r="G24" s="7" t="s">
        <v>219</v>
      </c>
      <c r="H24" s="7"/>
      <c r="I24" s="404"/>
      <c r="J24" s="387"/>
      <c r="K24" s="5"/>
      <c r="L24" s="5"/>
    </row>
    <row r="25" spans="1:12" x14ac:dyDescent="0.15">
      <c r="A25" s="394"/>
      <c r="B25" s="380"/>
      <c r="C25" s="36" t="s">
        <v>158</v>
      </c>
      <c r="D25" s="34" t="s">
        <v>162</v>
      </c>
      <c r="E25" s="394"/>
      <c r="F25" s="380"/>
      <c r="G25" s="7" t="s">
        <v>220</v>
      </c>
      <c r="H25" s="15" t="s">
        <v>224</v>
      </c>
      <c r="I25" s="404"/>
      <c r="J25" s="387"/>
      <c r="K25" s="5"/>
      <c r="L25" s="5"/>
    </row>
    <row r="26" spans="1:12" x14ac:dyDescent="0.15">
      <c r="A26" s="394"/>
      <c r="B26" s="380"/>
      <c r="C26" s="7"/>
      <c r="D26" s="34" t="s">
        <v>163</v>
      </c>
      <c r="E26" s="394"/>
      <c r="F26" s="380"/>
      <c r="G26" s="7" t="s">
        <v>221</v>
      </c>
      <c r="H26" s="7" t="s">
        <v>225</v>
      </c>
      <c r="I26" s="404"/>
      <c r="J26" s="387"/>
      <c r="K26" s="5"/>
      <c r="L26" s="5"/>
    </row>
    <row r="27" spans="1:12" x14ac:dyDescent="0.15">
      <c r="A27" s="394"/>
      <c r="B27" s="380"/>
      <c r="C27" s="7" t="s">
        <v>159</v>
      </c>
      <c r="D27" s="34" t="s">
        <v>164</v>
      </c>
      <c r="E27" s="394"/>
      <c r="F27" s="380"/>
      <c r="G27" s="7" t="s">
        <v>222</v>
      </c>
      <c r="H27" s="7" t="s">
        <v>226</v>
      </c>
      <c r="I27" s="404"/>
      <c r="J27" s="387"/>
      <c r="K27" s="5"/>
      <c r="L27" s="5"/>
    </row>
    <row r="28" spans="1:12" ht="13.5" customHeight="1" x14ac:dyDescent="0.15">
      <c r="A28" s="396">
        <f>A23</f>
        <v>45309</v>
      </c>
      <c r="B28" s="381">
        <f>ROUNDUP((Fメニュー!L$40+Fメニュー!L$48)/30*50,1)</f>
        <v>106.69999999999999</v>
      </c>
      <c r="C28" s="12">
        <v>434</v>
      </c>
      <c r="D28" s="12">
        <v>511</v>
      </c>
      <c r="E28" s="396">
        <f>E23</f>
        <v>45316</v>
      </c>
      <c r="F28" s="381">
        <f>ROUNDUP((Fメニュー!L$57+Fメニュー!L$65)/30*50,1)</f>
        <v>41.7</v>
      </c>
      <c r="G28" s="12">
        <v>459</v>
      </c>
      <c r="H28" s="12">
        <v>405</v>
      </c>
      <c r="I28" s="403"/>
      <c r="J28" s="387"/>
      <c r="K28" s="5"/>
      <c r="L28" s="5"/>
    </row>
    <row r="29" spans="1:12" ht="13.5" customHeight="1" thickBot="1" x14ac:dyDescent="0.2">
      <c r="A29" s="397"/>
      <c r="B29" s="382">
        <f>ROUNDUP((Fメニュー!L$46+Fメニュー!L$54)/30*50,2)</f>
        <v>1</v>
      </c>
      <c r="C29" s="31">
        <v>2.1</v>
      </c>
      <c r="D29" s="31">
        <v>1.5</v>
      </c>
      <c r="E29" s="397"/>
      <c r="F29" s="382">
        <f>ROUNDUP((Fメニュー!L$63+Fメニュー!L$71)/30*50,2)</f>
        <v>1</v>
      </c>
      <c r="G29" s="31">
        <v>1.9</v>
      </c>
      <c r="H29" s="31">
        <v>1.1000000000000001</v>
      </c>
      <c r="I29" s="403"/>
      <c r="J29" s="388"/>
      <c r="K29" s="5"/>
      <c r="L29" s="5"/>
    </row>
    <row r="30" spans="1:12" ht="13.5" customHeight="1" x14ac:dyDescent="0.15">
      <c r="A30" s="393">
        <v>45310</v>
      </c>
      <c r="B30" s="379" t="str">
        <f>Fメニュー!N$39</f>
        <v>白菜の煮浸し</v>
      </c>
      <c r="C30" s="6" t="s">
        <v>165</v>
      </c>
      <c r="D30" s="35" t="s">
        <v>169</v>
      </c>
      <c r="E30" s="393">
        <v>45317</v>
      </c>
      <c r="F30" s="379" t="str">
        <f>Fメニュー!N$56</f>
        <v>切昆布煮</v>
      </c>
      <c r="G30" s="28" t="s">
        <v>227</v>
      </c>
      <c r="H30" s="33" t="s">
        <v>232</v>
      </c>
      <c r="I30" s="404"/>
      <c r="J30" s="388"/>
      <c r="K30" s="5"/>
      <c r="L30" s="5"/>
    </row>
    <row r="31" spans="1:12" x14ac:dyDescent="0.15">
      <c r="A31" s="394"/>
      <c r="B31" s="380" t="str">
        <f>Fメニュー!N$47</f>
        <v>チリソースミートボール</v>
      </c>
      <c r="C31" s="7"/>
      <c r="D31" s="34"/>
      <c r="E31" s="394"/>
      <c r="F31" s="380" t="str">
        <f>Fメニュー!N$64</f>
        <v>じゃが芋のスパイス蒸し</v>
      </c>
      <c r="G31" s="29" t="s">
        <v>228</v>
      </c>
      <c r="H31" s="11"/>
      <c r="I31" s="404"/>
      <c r="J31" s="387"/>
      <c r="K31" s="5"/>
      <c r="L31" s="5"/>
    </row>
    <row r="32" spans="1:12" x14ac:dyDescent="0.15">
      <c r="A32" s="394"/>
      <c r="B32" s="380"/>
      <c r="C32" s="7" t="s">
        <v>166</v>
      </c>
      <c r="D32" s="34" t="s">
        <v>170</v>
      </c>
      <c r="E32" s="394"/>
      <c r="F32" s="380"/>
      <c r="G32" s="29" t="s">
        <v>229</v>
      </c>
      <c r="H32" s="7" t="s">
        <v>233</v>
      </c>
      <c r="I32" s="404"/>
      <c r="J32" s="387"/>
      <c r="K32" s="5"/>
      <c r="L32" s="5"/>
    </row>
    <row r="33" spans="1:12" x14ac:dyDescent="0.15">
      <c r="A33" s="394"/>
      <c r="B33" s="380"/>
      <c r="C33" s="7" t="s">
        <v>167</v>
      </c>
      <c r="D33" s="34" t="s">
        <v>171</v>
      </c>
      <c r="E33" s="394"/>
      <c r="F33" s="380"/>
      <c r="G33" s="29" t="s">
        <v>230</v>
      </c>
      <c r="H33" s="7" t="s">
        <v>234</v>
      </c>
      <c r="I33" s="404"/>
      <c r="J33" s="387"/>
      <c r="K33" s="5"/>
      <c r="L33" s="5"/>
    </row>
    <row r="34" spans="1:12" x14ac:dyDescent="0.15">
      <c r="A34" s="394"/>
      <c r="B34" s="380"/>
      <c r="C34" s="7" t="s">
        <v>168</v>
      </c>
      <c r="D34" s="34" t="s">
        <v>172</v>
      </c>
      <c r="E34" s="394"/>
      <c r="F34" s="380"/>
      <c r="G34" s="29" t="s">
        <v>231</v>
      </c>
      <c r="H34" s="30" t="s">
        <v>235</v>
      </c>
      <c r="I34" s="404"/>
      <c r="J34" s="387"/>
      <c r="K34" s="5"/>
      <c r="L34" s="5"/>
    </row>
    <row r="35" spans="1:12" ht="13.5" customHeight="1" x14ac:dyDescent="0.15">
      <c r="A35" s="396">
        <f>A30</f>
        <v>45310</v>
      </c>
      <c r="B35" s="381">
        <f>ROUNDUP((Fメニュー!O$40)/30*50+(Fメニュー!O$48)/30*60,1)</f>
        <v>145</v>
      </c>
      <c r="C35" s="12">
        <v>415</v>
      </c>
      <c r="D35" s="12">
        <v>407</v>
      </c>
      <c r="E35" s="396">
        <f>E30</f>
        <v>45317</v>
      </c>
      <c r="F35" s="381">
        <f>ROUNDUP((Fメニュー!O$57+Fメニュー!O$65)/30*50,1)</f>
        <v>135</v>
      </c>
      <c r="G35" s="12">
        <v>484</v>
      </c>
      <c r="H35" s="12">
        <v>432</v>
      </c>
      <c r="I35" s="403"/>
      <c r="J35" s="387"/>
      <c r="K35" s="5"/>
      <c r="L35" s="5"/>
    </row>
    <row r="36" spans="1:12" ht="13.5" customHeight="1" thickBot="1" x14ac:dyDescent="0.2">
      <c r="A36" s="397"/>
      <c r="B36" s="382">
        <f>ROUNDUP((Fメニュー!O$46)/30*50+(Fメニュー!O$54)/30*60,2)</f>
        <v>1.1399999999999999</v>
      </c>
      <c r="C36" s="31">
        <v>2.2000000000000002</v>
      </c>
      <c r="D36" s="31">
        <v>1.7</v>
      </c>
      <c r="E36" s="397"/>
      <c r="F36" s="382">
        <f>ROUNDUP((Fメニュー!O$63+Fメニュー!O$71)/30*50,2)</f>
        <v>2.17</v>
      </c>
      <c r="G36" s="31">
        <v>1.2</v>
      </c>
      <c r="H36" s="31">
        <v>1.7</v>
      </c>
      <c r="I36" s="403"/>
      <c r="J36" s="388"/>
      <c r="K36" s="5"/>
      <c r="L36" s="5"/>
    </row>
    <row r="37" spans="1:12" ht="13.5" customHeight="1" x14ac:dyDescent="0.15">
      <c r="A37" s="393">
        <v>45311</v>
      </c>
      <c r="B37" s="379" t="str">
        <f>Fメニュー!Q$39</f>
        <v>四色なます</v>
      </c>
      <c r="C37" s="38" t="s">
        <v>173</v>
      </c>
      <c r="D37" s="35" t="s">
        <v>178</v>
      </c>
      <c r="E37" s="393">
        <v>45318</v>
      </c>
      <c r="F37" s="379" t="str">
        <f>Fメニュー!Q$56</f>
        <v>白花豆煮</v>
      </c>
      <c r="G37" s="35" t="s">
        <v>236</v>
      </c>
      <c r="H37" s="6" t="s">
        <v>240</v>
      </c>
      <c r="I37" s="404"/>
      <c r="J37" s="388"/>
      <c r="K37" s="5"/>
      <c r="L37" s="5"/>
    </row>
    <row r="38" spans="1:12" x14ac:dyDescent="0.15">
      <c r="A38" s="394"/>
      <c r="B38" s="380" t="str">
        <f>Fメニュー!Q$47</f>
        <v>田舎茄子</v>
      </c>
      <c r="C38" s="39" t="s">
        <v>174</v>
      </c>
      <c r="D38" s="34"/>
      <c r="E38" s="394"/>
      <c r="F38" s="380" t="str">
        <f>Fメニュー!Q$64</f>
        <v>ひじきとさつま揚げの煮物</v>
      </c>
      <c r="G38" s="34"/>
      <c r="H38" s="7"/>
      <c r="I38" s="404"/>
      <c r="J38" s="387"/>
      <c r="K38" s="5"/>
      <c r="L38" s="5"/>
    </row>
    <row r="39" spans="1:12" x14ac:dyDescent="0.15">
      <c r="A39" s="394"/>
      <c r="B39" s="380"/>
      <c r="C39" s="7" t="s">
        <v>175</v>
      </c>
      <c r="D39" s="34" t="s">
        <v>179</v>
      </c>
      <c r="E39" s="394"/>
      <c r="F39" s="380"/>
      <c r="G39" s="29" t="s">
        <v>237</v>
      </c>
      <c r="H39" s="7" t="s">
        <v>78</v>
      </c>
      <c r="I39" s="404"/>
      <c r="J39" s="387"/>
      <c r="K39" s="5"/>
      <c r="L39" s="5"/>
    </row>
    <row r="40" spans="1:12" x14ac:dyDescent="0.15">
      <c r="A40" s="394"/>
      <c r="B40" s="380"/>
      <c r="C40" s="7" t="s">
        <v>176</v>
      </c>
      <c r="D40" s="34" t="s">
        <v>180</v>
      </c>
      <c r="E40" s="394"/>
      <c r="F40" s="380"/>
      <c r="G40" s="34" t="s">
        <v>238</v>
      </c>
      <c r="H40" s="7" t="s">
        <v>85</v>
      </c>
      <c r="I40" s="404"/>
      <c r="J40" s="387"/>
      <c r="K40" s="5"/>
      <c r="L40" s="5"/>
    </row>
    <row r="41" spans="1:12" x14ac:dyDescent="0.15">
      <c r="A41" s="394"/>
      <c r="B41" s="380"/>
      <c r="C41" s="7" t="s">
        <v>177</v>
      </c>
      <c r="D41" s="34" t="s">
        <v>181</v>
      </c>
      <c r="E41" s="394"/>
      <c r="F41" s="380"/>
      <c r="G41" s="34" t="s">
        <v>239</v>
      </c>
      <c r="H41" s="7" t="s">
        <v>241</v>
      </c>
      <c r="I41" s="404"/>
      <c r="J41" s="387"/>
      <c r="K41" s="5"/>
      <c r="L41" s="5"/>
    </row>
    <row r="42" spans="1:12" ht="13.5" customHeight="1" x14ac:dyDescent="0.15">
      <c r="A42" s="396">
        <f>A37</f>
        <v>45311</v>
      </c>
      <c r="B42" s="381">
        <f>ROUNDUP((Fメニュー!R$40+Fメニュー!R$48)/30*50,1)</f>
        <v>70</v>
      </c>
      <c r="C42" s="12">
        <v>508</v>
      </c>
      <c r="D42" s="12">
        <v>462</v>
      </c>
      <c r="E42" s="396">
        <f>E37</f>
        <v>45318</v>
      </c>
      <c r="F42" s="381">
        <f>ROUNDUP((Fメニュー!R$57+Fメニュー!R$65)/30*50,1)</f>
        <v>203.4</v>
      </c>
      <c r="G42" s="12">
        <v>443</v>
      </c>
      <c r="H42" s="12">
        <v>471</v>
      </c>
      <c r="I42" s="403"/>
      <c r="J42" s="387"/>
      <c r="K42" s="5"/>
      <c r="L42" s="5"/>
    </row>
    <row r="43" spans="1:12" ht="13.5" customHeight="1" thickBot="1" x14ac:dyDescent="0.2">
      <c r="A43" s="397"/>
      <c r="B43" s="382">
        <f>ROUNDUP((Fメニュー!R$46+Fメニュー!R$54)/30*50,2)</f>
        <v>0.67</v>
      </c>
      <c r="C43" s="31">
        <v>2.2000000000000002</v>
      </c>
      <c r="D43" s="31">
        <v>1.6</v>
      </c>
      <c r="E43" s="397"/>
      <c r="F43" s="382">
        <f>ROUNDUP((Fメニュー!R$63+Fメニュー!R$71)/30*50,2)</f>
        <v>2.17</v>
      </c>
      <c r="G43" s="31">
        <v>1.7</v>
      </c>
      <c r="H43" s="31">
        <v>2</v>
      </c>
      <c r="I43" s="403"/>
      <c r="J43" s="388"/>
      <c r="K43" s="5"/>
      <c r="L43" s="5"/>
    </row>
    <row r="44" spans="1:12" ht="13.5" customHeight="1" x14ac:dyDescent="0.15">
      <c r="A44" s="393">
        <v>45312</v>
      </c>
      <c r="B44" s="379" t="str">
        <f>Fメニュー!T$39</f>
        <v>大根と人参のきんぴら</v>
      </c>
      <c r="C44" s="6" t="s">
        <v>182</v>
      </c>
      <c r="D44" s="40" t="s">
        <v>186</v>
      </c>
      <c r="E44" s="393">
        <v>45319</v>
      </c>
      <c r="F44" s="379" t="str">
        <f>Fメニュー!T$56</f>
        <v>野菜の塩炒め</v>
      </c>
      <c r="G44" s="41" t="s">
        <v>242</v>
      </c>
      <c r="H44" s="6" t="s">
        <v>246</v>
      </c>
      <c r="I44" s="404"/>
      <c r="J44" s="388"/>
      <c r="K44" s="5"/>
      <c r="L44" s="5"/>
    </row>
    <row r="45" spans="1:12" x14ac:dyDescent="0.15">
      <c r="A45" s="394"/>
      <c r="B45" s="380" t="str">
        <f>Fメニュー!T$47</f>
        <v>ミニコロッケ</v>
      </c>
      <c r="C45" s="7"/>
      <c r="D45" s="29" t="s">
        <v>187</v>
      </c>
      <c r="E45" s="394"/>
      <c r="F45" s="380" t="str">
        <f>Fメニュー!T$64</f>
        <v>ツナのあっさり煮</v>
      </c>
      <c r="G45" s="7"/>
      <c r="H45" s="7"/>
      <c r="I45" s="404"/>
      <c r="J45" s="387"/>
      <c r="K45" s="5"/>
      <c r="L45" s="5"/>
    </row>
    <row r="46" spans="1:12" x14ac:dyDescent="0.15">
      <c r="A46" s="394"/>
      <c r="B46" s="380"/>
      <c r="C46" s="7" t="s">
        <v>183</v>
      </c>
      <c r="D46" s="29" t="s">
        <v>188</v>
      </c>
      <c r="E46" s="394"/>
      <c r="F46" s="380"/>
      <c r="G46" s="8" t="s">
        <v>243</v>
      </c>
      <c r="H46" s="7" t="s">
        <v>247</v>
      </c>
      <c r="I46" s="404"/>
      <c r="J46" s="387"/>
      <c r="K46" s="5"/>
      <c r="L46" s="5"/>
    </row>
    <row r="47" spans="1:12" x14ac:dyDescent="0.15">
      <c r="A47" s="394"/>
      <c r="B47" s="380"/>
      <c r="C47" s="7" t="s">
        <v>184</v>
      </c>
      <c r="D47" s="29" t="s">
        <v>189</v>
      </c>
      <c r="E47" s="394"/>
      <c r="F47" s="380"/>
      <c r="G47" s="8" t="s">
        <v>244</v>
      </c>
      <c r="H47" s="7" t="s">
        <v>248</v>
      </c>
      <c r="I47" s="404"/>
      <c r="J47" s="387"/>
      <c r="K47" s="5"/>
      <c r="L47" s="5"/>
    </row>
    <row r="48" spans="1:12" x14ac:dyDescent="0.15">
      <c r="A48" s="394"/>
      <c r="B48" s="380"/>
      <c r="C48" s="7" t="s">
        <v>185</v>
      </c>
      <c r="D48" s="29" t="s">
        <v>190</v>
      </c>
      <c r="E48" s="394"/>
      <c r="F48" s="380"/>
      <c r="G48" s="7" t="s">
        <v>245</v>
      </c>
      <c r="H48" s="7" t="s">
        <v>249</v>
      </c>
      <c r="I48" s="404"/>
      <c r="J48" s="387"/>
      <c r="K48" s="5"/>
      <c r="L48" s="5"/>
    </row>
    <row r="49" spans="1:12" ht="13.5" customHeight="1" x14ac:dyDescent="0.15">
      <c r="A49" s="396">
        <f>A44</f>
        <v>45312</v>
      </c>
      <c r="B49" s="381">
        <f>ROUNDUP((Fメニュー!U$40)/30*50+(Fメニュー!U$48)/30*60,1)</f>
        <v>164.7</v>
      </c>
      <c r="C49" s="12">
        <v>439</v>
      </c>
      <c r="D49" s="12">
        <v>436</v>
      </c>
      <c r="E49" s="396">
        <f>E44</f>
        <v>45319</v>
      </c>
      <c r="F49" s="381">
        <f>ROUNDUP((Fメニュー!U$57+Fメニュー!U$65)/30*50,1)</f>
        <v>38.4</v>
      </c>
      <c r="G49" s="12">
        <v>423</v>
      </c>
      <c r="H49" s="12">
        <v>456</v>
      </c>
      <c r="I49" s="403"/>
      <c r="J49" s="387"/>
      <c r="K49" s="5"/>
      <c r="L49" s="5"/>
    </row>
    <row r="50" spans="1:12" ht="13.5" customHeight="1" thickBot="1" x14ac:dyDescent="0.2">
      <c r="A50" s="397"/>
      <c r="B50" s="384">
        <f>ROUNDUP((Fメニュー!U$46)/30*50+(Fメニュー!U$54)/30*60,2)</f>
        <v>0.9</v>
      </c>
      <c r="C50" s="13">
        <v>1.5</v>
      </c>
      <c r="D50" s="13">
        <v>1.9</v>
      </c>
      <c r="E50" s="397"/>
      <c r="F50" s="384">
        <f>ROUNDUP((Fメニュー!U$63+Fメニュー!U$71)/30*50,2)</f>
        <v>1</v>
      </c>
      <c r="G50" s="13">
        <v>1.6</v>
      </c>
      <c r="H50" s="13">
        <v>1.4</v>
      </c>
      <c r="I50" s="403"/>
      <c r="J50" s="388"/>
    </row>
    <row r="51" spans="1:12" x14ac:dyDescent="0.15">
      <c r="J51" s="388"/>
    </row>
  </sheetData>
  <mergeCells count="42">
    <mergeCell ref="A2:A6"/>
    <mergeCell ref="E2:E6"/>
    <mergeCell ref="I2:I6"/>
    <mergeCell ref="A7:A8"/>
    <mergeCell ref="E7:E8"/>
    <mergeCell ref="I7:I8"/>
    <mergeCell ref="A9:A13"/>
    <mergeCell ref="E9:E13"/>
    <mergeCell ref="I9:I13"/>
    <mergeCell ref="A14:A15"/>
    <mergeCell ref="E14:E15"/>
    <mergeCell ref="I14:I15"/>
    <mergeCell ref="A30:A34"/>
    <mergeCell ref="E30:E34"/>
    <mergeCell ref="I30:I34"/>
    <mergeCell ref="A16:A20"/>
    <mergeCell ref="E16:E20"/>
    <mergeCell ref="I16:I20"/>
    <mergeCell ref="A21:A22"/>
    <mergeCell ref="E21:E22"/>
    <mergeCell ref="I21:I22"/>
    <mergeCell ref="A23:A27"/>
    <mergeCell ref="E23:E27"/>
    <mergeCell ref="I23:I27"/>
    <mergeCell ref="A28:A29"/>
    <mergeCell ref="E28:E29"/>
    <mergeCell ref="I28:I29"/>
    <mergeCell ref="A35:A36"/>
    <mergeCell ref="E35:E36"/>
    <mergeCell ref="I35:I36"/>
    <mergeCell ref="A37:A41"/>
    <mergeCell ref="E37:E41"/>
    <mergeCell ref="I37:I41"/>
    <mergeCell ref="A49:A50"/>
    <mergeCell ref="E49:E50"/>
    <mergeCell ref="I49:I50"/>
    <mergeCell ref="A42:A43"/>
    <mergeCell ref="E42:E43"/>
    <mergeCell ref="I42:I43"/>
    <mergeCell ref="A44:A48"/>
    <mergeCell ref="E44:E48"/>
    <mergeCell ref="I44:I48"/>
  </mergeCells>
  <phoneticPr fontId="3"/>
  <conditionalFormatting sqref="B1:B8 B10:B22 B28:B50">
    <cfRule type="containsErrors" dxfId="59" priority="24" stopIfTrue="1">
      <formula>ISERROR(B1)</formula>
    </cfRule>
  </conditionalFormatting>
  <conditionalFormatting sqref="B1:B8 B10:B50">
    <cfRule type="cellIs" dxfId="58" priority="25" stopIfTrue="1" operator="equal">
      <formula>0</formula>
    </cfRule>
  </conditionalFormatting>
  <conditionalFormatting sqref="B9">
    <cfRule type="cellIs" dxfId="57" priority="23" stopIfTrue="1" operator="equal">
      <formula>0</formula>
    </cfRule>
  </conditionalFormatting>
  <conditionalFormatting sqref="B52:B65535">
    <cfRule type="containsErrors" dxfId="56" priority="26" stopIfTrue="1">
      <formula>ISERROR(B52)</formula>
    </cfRule>
  </conditionalFormatting>
  <conditionalFormatting sqref="B52:B1048576">
    <cfRule type="cellIs" dxfId="55" priority="27" stopIfTrue="1" operator="equal">
      <formula>0</formula>
    </cfRule>
  </conditionalFormatting>
  <conditionalFormatting sqref="F1:F8 F14:F15 F21:F22 F28:F29 F35:F36 F42:F43 F49:F50">
    <cfRule type="containsErrors" dxfId="54" priority="19" stopIfTrue="1">
      <formula>ISERROR(F1)</formula>
    </cfRule>
  </conditionalFormatting>
  <conditionalFormatting sqref="F1:F50">
    <cfRule type="cellIs" dxfId="53" priority="20" stopIfTrue="1" operator="equal">
      <formula>0</formula>
    </cfRule>
  </conditionalFormatting>
  <conditionalFormatting sqref="F52:F65535">
    <cfRule type="containsErrors" dxfId="52" priority="21" stopIfTrue="1">
      <formula>ISERROR(F52)</formula>
    </cfRule>
  </conditionalFormatting>
  <conditionalFormatting sqref="F52:F1048576">
    <cfRule type="cellIs" dxfId="51" priority="22" stopIfTrue="1" operator="equal">
      <formula>0</formula>
    </cfRule>
  </conditionalFormatting>
  <conditionalFormatting sqref="J1:J8">
    <cfRule type="containsErrors" dxfId="50" priority="4" stopIfTrue="1">
      <formula>ISERROR(J1)</formula>
    </cfRule>
  </conditionalFormatting>
  <conditionalFormatting sqref="J1:J15">
    <cfRule type="cellIs" dxfId="49" priority="14" stopIfTrue="1" operator="equal">
      <formula>0</formula>
    </cfRule>
  </conditionalFormatting>
  <conditionalFormatting sqref="J7:J8">
    <cfRule type="cellIs" dxfId="48" priority="6" stopIfTrue="1" operator="equal">
      <formula>0</formula>
    </cfRule>
    <cfRule type="containsErrors" dxfId="47" priority="7" stopIfTrue="1">
      <formula>ISERROR(J7)</formula>
    </cfRule>
    <cfRule type="cellIs" dxfId="46" priority="8" stopIfTrue="1" operator="equal">
      <formula>0</formula>
    </cfRule>
    <cfRule type="containsErrors" dxfId="45" priority="9" stopIfTrue="1">
      <formula>ISERROR(J7)</formula>
    </cfRule>
    <cfRule type="cellIs" dxfId="44" priority="10" stopIfTrue="1" operator="equal">
      <formula>0</formula>
    </cfRule>
    <cfRule type="containsErrors" dxfId="43" priority="11" stopIfTrue="1">
      <formula>ISERROR(J7)</formula>
    </cfRule>
    <cfRule type="cellIs" dxfId="42" priority="12" stopIfTrue="1" operator="equal">
      <formula>0</formula>
    </cfRule>
    <cfRule type="containsErrors" dxfId="41" priority="13" stopIfTrue="1">
      <formula>ISERROR(J7)</formula>
    </cfRule>
  </conditionalFormatting>
  <conditionalFormatting sqref="J14:J15">
    <cfRule type="containsErrors" dxfId="40" priority="15" stopIfTrue="1">
      <formula>ISERROR(J14)</formula>
    </cfRule>
    <cfRule type="cellIs" dxfId="39" priority="16" stopIfTrue="1" operator="equal">
      <formula>0</formula>
    </cfRule>
  </conditionalFormatting>
  <conditionalFormatting sqref="J16:J22">
    <cfRule type="cellIs" dxfId="38" priority="1" stopIfTrue="1" operator="equal">
      <formula>0</formula>
    </cfRule>
  </conditionalFormatting>
  <conditionalFormatting sqref="J21:J22">
    <cfRule type="containsErrors" dxfId="37" priority="2" stopIfTrue="1">
      <formula>ISERROR(J21)</formula>
    </cfRule>
    <cfRule type="cellIs" dxfId="36" priority="3" stopIfTrue="1" operator="equal">
      <formula>0</formula>
    </cfRule>
  </conditionalFormatting>
  <conditionalFormatting sqref="J24:J65535">
    <cfRule type="containsErrors" dxfId="35" priority="17" stopIfTrue="1">
      <formula>ISERROR(J24)</formula>
    </cfRule>
  </conditionalFormatting>
  <conditionalFormatting sqref="J24:J1048576">
    <cfRule type="cellIs" dxfId="34" priority="18" stopIfTrue="1" operator="equal">
      <formula>0</formula>
    </cfRule>
  </conditionalFormatting>
  <printOptions horizontalCentered="1" verticalCentered="1"/>
  <pageMargins left="0" right="0" top="0" bottom="0" header="0" footer="0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EA9F-65CE-4DDA-BA05-F9A35715456B}">
  <sheetPr>
    <tabColor rgb="FFFFFF00"/>
    <pageSetUpPr fitToPage="1"/>
  </sheetPr>
  <dimension ref="A1:M50"/>
  <sheetViews>
    <sheetView zoomScaleNormal="100" workbookViewId="0">
      <selection sqref="A1:G3"/>
    </sheetView>
  </sheetViews>
  <sheetFormatPr defaultColWidth="9" defaultRowHeight="13.5" x14ac:dyDescent="0.15"/>
  <cols>
    <col min="1" max="7" width="7.375" style="344" customWidth="1"/>
    <col min="8" max="8" width="2.125" style="25" customWidth="1"/>
    <col min="9" max="10" width="24.625" style="26" customWidth="1"/>
    <col min="11" max="11" width="2.125" style="25" customWidth="1"/>
    <col min="12" max="13" width="24.625" style="26" customWidth="1"/>
    <col min="14" max="16384" width="9" style="5"/>
  </cols>
  <sheetData>
    <row r="1" spans="1:13" ht="13.5" customHeight="1" thickBot="1" x14ac:dyDescent="0.2">
      <c r="A1" s="424">
        <v>45292</v>
      </c>
      <c r="B1" s="424"/>
      <c r="C1" s="424"/>
      <c r="D1" s="424"/>
      <c r="E1" s="424"/>
      <c r="F1" s="424"/>
      <c r="G1" s="424"/>
      <c r="I1" s="42" t="s">
        <v>0</v>
      </c>
      <c r="J1" s="4" t="s">
        <v>1</v>
      </c>
      <c r="K1" s="43"/>
      <c r="L1" s="42" t="s">
        <v>0</v>
      </c>
      <c r="M1" s="2" t="s">
        <v>1</v>
      </c>
    </row>
    <row r="2" spans="1:13" ht="13.5" customHeight="1" x14ac:dyDescent="0.15">
      <c r="A2" s="424"/>
      <c r="B2" s="424"/>
      <c r="C2" s="424"/>
      <c r="D2" s="424"/>
      <c r="E2" s="424"/>
      <c r="F2" s="424"/>
      <c r="G2" s="424"/>
      <c r="H2" s="393">
        <v>45292</v>
      </c>
      <c r="I2" s="44" t="s">
        <v>6</v>
      </c>
      <c r="J2" s="45" t="s">
        <v>10</v>
      </c>
      <c r="K2" s="393">
        <v>45299</v>
      </c>
      <c r="L2" s="14" t="s">
        <v>923</v>
      </c>
      <c r="M2" s="14" t="s">
        <v>72</v>
      </c>
    </row>
    <row r="3" spans="1:13" ht="13.5" customHeight="1" x14ac:dyDescent="0.15">
      <c r="A3" s="424"/>
      <c r="B3" s="424"/>
      <c r="C3" s="424"/>
      <c r="D3" s="424"/>
      <c r="E3" s="424"/>
      <c r="F3" s="424"/>
      <c r="G3" s="424"/>
      <c r="H3" s="394"/>
      <c r="I3" s="44"/>
      <c r="J3" s="47"/>
      <c r="K3" s="394"/>
      <c r="L3" s="48"/>
      <c r="M3" s="48"/>
    </row>
    <row r="4" spans="1:13" ht="13.5" customHeight="1" x14ac:dyDescent="0.15">
      <c r="A4" s="425" t="s">
        <v>924</v>
      </c>
      <c r="B4" s="425"/>
      <c r="C4" s="425"/>
      <c r="D4" s="425"/>
      <c r="E4" s="425"/>
      <c r="F4" s="425"/>
      <c r="G4" s="426"/>
      <c r="H4" s="394"/>
      <c r="I4" s="44" t="s">
        <v>8</v>
      </c>
      <c r="J4" s="8" t="s">
        <v>13</v>
      </c>
      <c r="K4" s="394"/>
      <c r="L4" s="7" t="s">
        <v>70</v>
      </c>
      <c r="M4" s="7" t="s">
        <v>73</v>
      </c>
    </row>
    <row r="5" spans="1:13" ht="13.5" customHeight="1" x14ac:dyDescent="0.25">
      <c r="B5" s="345"/>
      <c r="C5" s="345"/>
      <c r="D5" s="345"/>
      <c r="E5" s="345"/>
      <c r="F5" s="345"/>
      <c r="H5" s="394"/>
      <c r="I5" s="44"/>
      <c r="J5" s="8"/>
      <c r="K5" s="394"/>
      <c r="L5" s="7"/>
      <c r="M5" s="7"/>
    </row>
    <row r="6" spans="1:13" ht="15" customHeight="1" x14ac:dyDescent="0.15">
      <c r="H6" s="394"/>
      <c r="I6" s="50" t="s">
        <v>9</v>
      </c>
      <c r="J6" s="51" t="s">
        <v>14</v>
      </c>
      <c r="K6" s="394"/>
      <c r="L6" s="7" t="s">
        <v>71</v>
      </c>
      <c r="M6" s="7" t="s">
        <v>74</v>
      </c>
    </row>
    <row r="7" spans="1:13" ht="15" customHeight="1" x14ac:dyDescent="0.15">
      <c r="H7" s="396">
        <f>H2</f>
        <v>45292</v>
      </c>
      <c r="I7" s="12">
        <v>309</v>
      </c>
      <c r="J7" s="12">
        <v>360</v>
      </c>
      <c r="K7" s="396">
        <f>K2</f>
        <v>45299</v>
      </c>
      <c r="L7" s="12">
        <v>326</v>
      </c>
      <c r="M7" s="12">
        <v>305</v>
      </c>
    </row>
    <row r="8" spans="1:13" ht="13.5" customHeight="1" thickBot="1" x14ac:dyDescent="0.2">
      <c r="H8" s="397"/>
      <c r="I8" s="13">
        <v>8</v>
      </c>
      <c r="J8" s="13">
        <v>1.1000000000000001</v>
      </c>
      <c r="K8" s="397"/>
      <c r="L8" s="13">
        <v>1.1000000000000001</v>
      </c>
      <c r="M8" s="13">
        <v>1.3</v>
      </c>
    </row>
    <row r="9" spans="1:13" ht="13.5" customHeight="1" x14ac:dyDescent="0.15">
      <c r="H9" s="393">
        <v>45293</v>
      </c>
      <c r="I9" s="45" t="s">
        <v>925</v>
      </c>
      <c r="J9" s="56" t="s">
        <v>19</v>
      </c>
      <c r="K9" s="393">
        <v>45300</v>
      </c>
      <c r="L9" s="6" t="s">
        <v>75</v>
      </c>
      <c r="M9" s="6" t="s">
        <v>79</v>
      </c>
    </row>
    <row r="10" spans="1:13" x14ac:dyDescent="0.15">
      <c r="H10" s="394"/>
      <c r="I10" s="8"/>
      <c r="J10" s="47"/>
      <c r="K10" s="394"/>
      <c r="L10" s="7"/>
      <c r="M10" s="7"/>
    </row>
    <row r="11" spans="1:13" x14ac:dyDescent="0.15">
      <c r="H11" s="394"/>
      <c r="I11" s="8" t="s">
        <v>17</v>
      </c>
      <c r="J11" s="57" t="s">
        <v>22</v>
      </c>
      <c r="K11" s="394"/>
      <c r="L11" s="7" t="s">
        <v>77</v>
      </c>
      <c r="M11" s="7" t="s">
        <v>81</v>
      </c>
    </row>
    <row r="12" spans="1:13" x14ac:dyDescent="0.15">
      <c r="H12" s="394"/>
      <c r="I12" s="8"/>
      <c r="J12" s="57"/>
      <c r="K12" s="394"/>
      <c r="L12" s="7"/>
      <c r="M12" s="7"/>
    </row>
    <row r="13" spans="1:13" x14ac:dyDescent="0.15">
      <c r="H13" s="394"/>
      <c r="I13" s="8" t="s">
        <v>18</v>
      </c>
      <c r="J13" s="58" t="s">
        <v>23</v>
      </c>
      <c r="K13" s="394"/>
      <c r="L13" s="7" t="s">
        <v>78</v>
      </c>
      <c r="M13" s="7" t="s">
        <v>82</v>
      </c>
    </row>
    <row r="14" spans="1:13" ht="13.5" customHeight="1" x14ac:dyDescent="0.15">
      <c r="H14" s="396">
        <f>H9</f>
        <v>45293</v>
      </c>
      <c r="I14" s="12">
        <v>297</v>
      </c>
      <c r="J14" s="12">
        <v>308</v>
      </c>
      <c r="K14" s="396">
        <f>K9</f>
        <v>45300</v>
      </c>
      <c r="L14" s="12">
        <v>291</v>
      </c>
      <c r="M14" s="12">
        <v>322</v>
      </c>
    </row>
    <row r="15" spans="1:13" ht="13.5" customHeight="1" thickBot="1" x14ac:dyDescent="0.2">
      <c r="H15" s="397"/>
      <c r="I15" s="13">
        <v>0.6</v>
      </c>
      <c r="J15" s="13">
        <v>1.2</v>
      </c>
      <c r="K15" s="397"/>
      <c r="L15" s="13">
        <v>0.9</v>
      </c>
      <c r="M15" s="13">
        <v>0.9</v>
      </c>
    </row>
    <row r="16" spans="1:13" ht="13.5" customHeight="1" x14ac:dyDescent="0.15">
      <c r="H16" s="420">
        <v>45294</v>
      </c>
      <c r="I16" s="14" t="s">
        <v>24</v>
      </c>
      <c r="J16" s="56" t="s">
        <v>28</v>
      </c>
      <c r="K16" s="393">
        <v>45301</v>
      </c>
      <c r="L16" s="7" t="s">
        <v>926</v>
      </c>
      <c r="M16" s="6" t="s">
        <v>87</v>
      </c>
    </row>
    <row r="17" spans="8:13" x14ac:dyDescent="0.15">
      <c r="H17" s="421"/>
      <c r="I17" s="7"/>
      <c r="J17" s="47"/>
      <c r="K17" s="394"/>
      <c r="L17" s="7"/>
      <c r="M17" s="7"/>
    </row>
    <row r="18" spans="8:13" x14ac:dyDescent="0.15">
      <c r="H18" s="421"/>
      <c r="I18" s="7" t="s">
        <v>26</v>
      </c>
      <c r="J18" s="58" t="s">
        <v>29</v>
      </c>
      <c r="K18" s="394"/>
      <c r="L18" s="7" t="s">
        <v>85</v>
      </c>
      <c r="M18" s="7" t="s">
        <v>90</v>
      </c>
    </row>
    <row r="19" spans="8:13" x14ac:dyDescent="0.15">
      <c r="H19" s="421"/>
      <c r="I19" s="7"/>
      <c r="J19" s="57"/>
      <c r="K19" s="394"/>
      <c r="L19" s="7"/>
      <c r="M19" s="7"/>
    </row>
    <row r="20" spans="8:13" x14ac:dyDescent="0.15">
      <c r="H20" s="421"/>
      <c r="I20" s="7" t="s">
        <v>27</v>
      </c>
      <c r="J20" s="60" t="s">
        <v>31</v>
      </c>
      <c r="K20" s="394"/>
      <c r="L20" s="7" t="s">
        <v>86</v>
      </c>
      <c r="M20" s="7" t="s">
        <v>91</v>
      </c>
    </row>
    <row r="21" spans="8:13" ht="15" customHeight="1" x14ac:dyDescent="0.15">
      <c r="H21" s="396">
        <f>H16</f>
        <v>45294</v>
      </c>
      <c r="I21" s="12">
        <v>384</v>
      </c>
      <c r="J21" s="12">
        <v>326</v>
      </c>
      <c r="K21" s="396">
        <f>K16</f>
        <v>45301</v>
      </c>
      <c r="L21" s="12">
        <v>309</v>
      </c>
      <c r="M21" s="12">
        <v>334</v>
      </c>
    </row>
    <row r="22" spans="8:13" ht="13.5" customHeight="1" thickBot="1" x14ac:dyDescent="0.2">
      <c r="H22" s="397"/>
      <c r="I22" s="13">
        <v>1.5</v>
      </c>
      <c r="J22" s="13">
        <v>0.8</v>
      </c>
      <c r="K22" s="397"/>
      <c r="L22" s="13">
        <v>0.9</v>
      </c>
      <c r="M22" s="13">
        <v>1</v>
      </c>
    </row>
    <row r="23" spans="8:13" ht="13.5" customHeight="1" x14ac:dyDescent="0.15">
      <c r="H23" s="393">
        <v>45295</v>
      </c>
      <c r="I23" s="58" t="s">
        <v>32</v>
      </c>
      <c r="J23" s="62" t="s">
        <v>36</v>
      </c>
      <c r="K23" s="393">
        <v>45302</v>
      </c>
      <c r="L23" s="6" t="s">
        <v>92</v>
      </c>
      <c r="M23" s="6" t="s">
        <v>96</v>
      </c>
    </row>
    <row r="24" spans="8:13" x14ac:dyDescent="0.15">
      <c r="H24" s="421"/>
      <c r="I24" s="48"/>
      <c r="J24" s="8"/>
      <c r="K24" s="394"/>
      <c r="L24" s="7"/>
      <c r="M24" s="7"/>
    </row>
    <row r="25" spans="8:13" x14ac:dyDescent="0.15">
      <c r="H25" s="394"/>
      <c r="I25" s="48" t="s">
        <v>34</v>
      </c>
      <c r="J25" s="8" t="s">
        <v>39</v>
      </c>
      <c r="K25" s="394"/>
      <c r="L25" s="7" t="s">
        <v>93</v>
      </c>
      <c r="M25" s="7" t="s">
        <v>99</v>
      </c>
    </row>
    <row r="26" spans="8:13" x14ac:dyDescent="0.15">
      <c r="H26" s="421"/>
      <c r="I26" s="48"/>
      <c r="J26" s="8"/>
      <c r="K26" s="394"/>
      <c r="L26" s="7"/>
      <c r="M26" s="7"/>
    </row>
    <row r="27" spans="8:13" x14ac:dyDescent="0.15">
      <c r="H27" s="394"/>
      <c r="I27" s="58" t="s">
        <v>35</v>
      </c>
      <c r="J27" s="16" t="s">
        <v>40</v>
      </c>
      <c r="K27" s="394"/>
      <c r="L27" s="7" t="s">
        <v>95</v>
      </c>
      <c r="M27" s="7" t="s">
        <v>100</v>
      </c>
    </row>
    <row r="28" spans="8:13" ht="15" customHeight="1" x14ac:dyDescent="0.15">
      <c r="H28" s="396">
        <f>H23</f>
        <v>45295</v>
      </c>
      <c r="I28" s="12">
        <v>329</v>
      </c>
      <c r="J28" s="12">
        <v>323</v>
      </c>
      <c r="K28" s="396">
        <f>K23</f>
        <v>45302</v>
      </c>
      <c r="L28" s="12">
        <v>278</v>
      </c>
      <c r="M28" s="12">
        <v>315</v>
      </c>
    </row>
    <row r="29" spans="8:13" ht="13.5" customHeight="1" thickBot="1" x14ac:dyDescent="0.2">
      <c r="H29" s="397"/>
      <c r="I29" s="13">
        <v>0.9</v>
      </c>
      <c r="J29" s="13">
        <v>1.2</v>
      </c>
      <c r="K29" s="397"/>
      <c r="L29" s="13">
        <v>0.7</v>
      </c>
      <c r="M29" s="13">
        <v>0.7</v>
      </c>
    </row>
    <row r="30" spans="8:13" ht="13.5" customHeight="1" x14ac:dyDescent="0.15">
      <c r="H30" s="393">
        <v>45296</v>
      </c>
      <c r="I30" s="64" t="s">
        <v>41</v>
      </c>
      <c r="J30" s="62" t="s">
        <v>46</v>
      </c>
      <c r="K30" s="394">
        <v>45303</v>
      </c>
      <c r="L30" s="45" t="s">
        <v>927</v>
      </c>
      <c r="M30" s="14" t="s">
        <v>928</v>
      </c>
    </row>
    <row r="31" spans="8:13" x14ac:dyDescent="0.15">
      <c r="H31" s="394"/>
      <c r="I31" s="47"/>
      <c r="J31" s="8"/>
      <c r="K31" s="394"/>
      <c r="L31" s="7"/>
      <c r="M31" s="7"/>
    </row>
    <row r="32" spans="8:13" x14ac:dyDescent="0.15">
      <c r="H32" s="394"/>
      <c r="I32" s="47" t="s">
        <v>44</v>
      </c>
      <c r="J32" s="16" t="s">
        <v>47</v>
      </c>
      <c r="K32" s="394"/>
      <c r="L32" s="7" t="s">
        <v>103</v>
      </c>
      <c r="M32" s="7" t="s">
        <v>108</v>
      </c>
    </row>
    <row r="33" spans="1:13" x14ac:dyDescent="0.15">
      <c r="H33" s="394"/>
      <c r="I33" s="47"/>
      <c r="J33" s="8"/>
      <c r="K33" s="394"/>
      <c r="L33" s="7"/>
      <c r="M33" s="7"/>
    </row>
    <row r="34" spans="1:13" x14ac:dyDescent="0.15">
      <c r="H34" s="394"/>
      <c r="I34" s="65" t="s">
        <v>45</v>
      </c>
      <c r="J34" s="16" t="s">
        <v>49</v>
      </c>
      <c r="K34" s="394"/>
      <c r="L34" s="7" t="s">
        <v>104</v>
      </c>
      <c r="M34" s="7" t="s">
        <v>109</v>
      </c>
    </row>
    <row r="35" spans="1:13" ht="15" customHeight="1" x14ac:dyDescent="0.15">
      <c r="H35" s="396">
        <f>H30</f>
        <v>45296</v>
      </c>
      <c r="I35" s="12">
        <v>353</v>
      </c>
      <c r="J35" s="12">
        <v>306</v>
      </c>
      <c r="K35" s="396">
        <f>K30</f>
        <v>45303</v>
      </c>
      <c r="L35" s="12">
        <v>306</v>
      </c>
      <c r="M35" s="12">
        <v>380</v>
      </c>
    </row>
    <row r="36" spans="1:13" ht="13.5" customHeight="1" thickBot="1" x14ac:dyDescent="0.2">
      <c r="H36" s="397"/>
      <c r="I36" s="13">
        <v>1.1000000000000001</v>
      </c>
      <c r="J36" s="13">
        <v>0.7</v>
      </c>
      <c r="K36" s="397"/>
      <c r="L36" s="13">
        <v>0.9</v>
      </c>
      <c r="M36" s="13">
        <v>0.7</v>
      </c>
    </row>
    <row r="37" spans="1:13" ht="13.5" customHeight="1" x14ac:dyDescent="0.15">
      <c r="A37" s="417"/>
      <c r="B37" s="417"/>
      <c r="C37" s="417"/>
      <c r="D37" s="417"/>
      <c r="E37" s="417"/>
      <c r="F37" s="417"/>
      <c r="G37" s="417"/>
      <c r="H37" s="393">
        <v>45297</v>
      </c>
      <c r="I37" s="64" t="s">
        <v>50</v>
      </c>
      <c r="J37" s="62" t="s">
        <v>54</v>
      </c>
      <c r="K37" s="393">
        <v>45304</v>
      </c>
      <c r="L37" s="45" t="s">
        <v>929</v>
      </c>
      <c r="M37" s="14" t="s">
        <v>114</v>
      </c>
    </row>
    <row r="38" spans="1:13" ht="13.15" customHeight="1" x14ac:dyDescent="0.15">
      <c r="A38" s="417"/>
      <c r="B38" s="417"/>
      <c r="C38" s="417"/>
      <c r="D38" s="417"/>
      <c r="E38" s="417"/>
      <c r="F38" s="417"/>
      <c r="G38" s="417"/>
      <c r="H38" s="394"/>
      <c r="I38" s="47"/>
      <c r="J38" s="8"/>
      <c r="K38" s="394"/>
      <c r="L38" s="7"/>
      <c r="M38" s="7"/>
    </row>
    <row r="39" spans="1:13" ht="13.15" customHeight="1" x14ac:dyDescent="0.15">
      <c r="A39" s="418" t="s">
        <v>2</v>
      </c>
      <c r="B39" s="418"/>
      <c r="C39" s="418"/>
      <c r="D39" s="418"/>
      <c r="E39" s="418"/>
      <c r="F39" s="418"/>
      <c r="G39" s="418"/>
      <c r="H39" s="394"/>
      <c r="I39" s="47" t="s">
        <v>52</v>
      </c>
      <c r="J39" s="8" t="s">
        <v>57</v>
      </c>
      <c r="K39" s="394"/>
      <c r="L39" s="7" t="s">
        <v>112</v>
      </c>
      <c r="M39" s="7" t="s">
        <v>116</v>
      </c>
    </row>
    <row r="40" spans="1:13" ht="13.15" customHeight="1" x14ac:dyDescent="0.15">
      <c r="A40" s="418"/>
      <c r="B40" s="418"/>
      <c r="C40" s="418"/>
      <c r="D40" s="418"/>
      <c r="E40" s="418"/>
      <c r="F40" s="418"/>
      <c r="G40" s="418"/>
      <c r="H40" s="394"/>
      <c r="I40" s="47"/>
      <c r="J40" s="8"/>
      <c r="K40" s="394"/>
      <c r="L40" s="7"/>
      <c r="M40" s="7"/>
    </row>
    <row r="41" spans="1:13" ht="13.15" customHeight="1" x14ac:dyDescent="0.15">
      <c r="A41" s="418"/>
      <c r="B41" s="418"/>
      <c r="C41" s="418"/>
      <c r="D41" s="418"/>
      <c r="E41" s="418"/>
      <c r="F41" s="418"/>
      <c r="G41" s="418"/>
      <c r="H41" s="394"/>
      <c r="I41" s="47" t="s">
        <v>53</v>
      </c>
      <c r="J41" s="8" t="s">
        <v>58</v>
      </c>
      <c r="K41" s="394"/>
      <c r="L41" s="7" t="s">
        <v>113</v>
      </c>
      <c r="M41" s="7" t="s">
        <v>118</v>
      </c>
    </row>
    <row r="42" spans="1:13" ht="15" customHeight="1" x14ac:dyDescent="0.15">
      <c r="A42" s="418"/>
      <c r="B42" s="418"/>
      <c r="C42" s="418"/>
      <c r="D42" s="418"/>
      <c r="E42" s="418"/>
      <c r="F42" s="418"/>
      <c r="G42" s="418"/>
      <c r="H42" s="396">
        <f>H37</f>
        <v>45297</v>
      </c>
      <c r="I42" s="12">
        <v>331</v>
      </c>
      <c r="J42" s="12">
        <v>398</v>
      </c>
      <c r="K42" s="396">
        <f>K37</f>
        <v>45304</v>
      </c>
      <c r="L42" s="12">
        <v>297</v>
      </c>
      <c r="M42" s="12">
        <v>327</v>
      </c>
    </row>
    <row r="43" spans="1:13" ht="13.5" customHeight="1" thickBot="1" x14ac:dyDescent="0.2">
      <c r="A43" s="419" t="s">
        <v>3</v>
      </c>
      <c r="B43" s="419"/>
      <c r="C43" s="419"/>
      <c r="D43" s="419"/>
      <c r="E43" s="419"/>
      <c r="F43" s="419"/>
      <c r="G43" s="419"/>
      <c r="H43" s="397"/>
      <c r="I43" s="13">
        <v>0.9</v>
      </c>
      <c r="J43" s="13">
        <v>0.9</v>
      </c>
      <c r="K43" s="397"/>
      <c r="L43" s="13">
        <v>0.9</v>
      </c>
      <c r="M43" s="13">
        <v>1.2</v>
      </c>
    </row>
    <row r="44" spans="1:13" ht="13.5" customHeight="1" x14ac:dyDescent="0.15">
      <c r="A44" s="419"/>
      <c r="B44" s="419"/>
      <c r="C44" s="419"/>
      <c r="D44" s="419"/>
      <c r="E44" s="419"/>
      <c r="F44" s="419"/>
      <c r="G44" s="419"/>
      <c r="H44" s="420">
        <v>45298</v>
      </c>
      <c r="I44" s="56" t="s">
        <v>59</v>
      </c>
      <c r="J44" s="62" t="s">
        <v>63</v>
      </c>
      <c r="K44" s="393">
        <v>45305</v>
      </c>
      <c r="L44" s="14" t="s">
        <v>119</v>
      </c>
      <c r="M44" s="14" t="s">
        <v>124</v>
      </c>
    </row>
    <row r="45" spans="1:13" ht="13.5" customHeight="1" x14ac:dyDescent="0.15">
      <c r="A45" s="422" t="s">
        <v>4</v>
      </c>
      <c r="B45" s="423"/>
      <c r="C45" s="423"/>
      <c r="D45" s="423"/>
      <c r="E45" s="423"/>
      <c r="F45" s="423"/>
      <c r="G45" s="423"/>
      <c r="H45" s="421"/>
      <c r="I45" s="48"/>
      <c r="J45" s="8"/>
      <c r="K45" s="394"/>
      <c r="L45" s="8"/>
      <c r="M45" s="7"/>
    </row>
    <row r="46" spans="1:13" ht="13.5" customHeight="1" x14ac:dyDescent="0.15">
      <c r="A46" s="423"/>
      <c r="B46" s="423"/>
      <c r="C46" s="423"/>
      <c r="D46" s="423"/>
      <c r="E46" s="423"/>
      <c r="F46" s="423"/>
      <c r="G46" s="423"/>
      <c r="H46" s="421"/>
      <c r="I46" s="48" t="s">
        <v>61</v>
      </c>
      <c r="J46" s="16" t="s">
        <v>65</v>
      </c>
      <c r="K46" s="394"/>
      <c r="L46" s="7" t="s">
        <v>122</v>
      </c>
      <c r="M46" s="7" t="s">
        <v>126</v>
      </c>
    </row>
    <row r="47" spans="1:13" ht="13.5" customHeight="1" x14ac:dyDescent="0.15">
      <c r="A47" s="423"/>
      <c r="B47" s="423"/>
      <c r="C47" s="423"/>
      <c r="D47" s="423"/>
      <c r="E47" s="423"/>
      <c r="F47" s="423"/>
      <c r="G47" s="423"/>
      <c r="H47" s="421"/>
      <c r="I47" s="48"/>
      <c r="J47" s="8"/>
      <c r="K47" s="394"/>
      <c r="L47" s="7"/>
      <c r="M47" s="7"/>
    </row>
    <row r="48" spans="1:13" ht="13.5" customHeight="1" x14ac:dyDescent="0.15">
      <c r="A48" s="422" t="s">
        <v>5</v>
      </c>
      <c r="B48" s="423"/>
      <c r="C48" s="423"/>
      <c r="D48" s="423"/>
      <c r="E48" s="423"/>
      <c r="F48" s="423"/>
      <c r="G48" s="423"/>
      <c r="H48" s="421"/>
      <c r="I48" s="58" t="s">
        <v>62</v>
      </c>
      <c r="J48" s="16" t="s">
        <v>67</v>
      </c>
      <c r="K48" s="421"/>
      <c r="L48" s="7" t="s">
        <v>123</v>
      </c>
      <c r="M48" s="8" t="s">
        <v>128</v>
      </c>
    </row>
    <row r="49" spans="1:13" ht="15" customHeight="1" x14ac:dyDescent="0.15">
      <c r="A49" s="423"/>
      <c r="B49" s="423"/>
      <c r="C49" s="423"/>
      <c r="D49" s="423"/>
      <c r="E49" s="423"/>
      <c r="F49" s="423"/>
      <c r="G49" s="423"/>
      <c r="H49" s="396">
        <f>H44</f>
        <v>45298</v>
      </c>
      <c r="I49" s="12">
        <v>311</v>
      </c>
      <c r="J49" s="12">
        <v>369</v>
      </c>
      <c r="K49" s="396">
        <f>K44</f>
        <v>45305</v>
      </c>
      <c r="L49" s="12">
        <v>303</v>
      </c>
      <c r="M49" s="12">
        <v>339</v>
      </c>
    </row>
    <row r="50" spans="1:13" ht="13.5" customHeight="1" thickBot="1" x14ac:dyDescent="0.2">
      <c r="A50" s="423"/>
      <c r="B50" s="423"/>
      <c r="C50" s="423"/>
      <c r="D50" s="423"/>
      <c r="E50" s="423"/>
      <c r="F50" s="423"/>
      <c r="G50" s="423"/>
      <c r="H50" s="397"/>
      <c r="I50" s="13">
        <v>0.7</v>
      </c>
      <c r="J50" s="13">
        <v>0.7</v>
      </c>
      <c r="K50" s="397"/>
      <c r="L50" s="13">
        <v>1</v>
      </c>
      <c r="M50" s="13">
        <v>1.3</v>
      </c>
    </row>
  </sheetData>
  <mergeCells count="35">
    <mergeCell ref="A1:G3"/>
    <mergeCell ref="H2:H6"/>
    <mergeCell ref="K2:K6"/>
    <mergeCell ref="A4:G4"/>
    <mergeCell ref="H7:H8"/>
    <mergeCell ref="K7:K8"/>
    <mergeCell ref="H30:H34"/>
    <mergeCell ref="K30:K34"/>
    <mergeCell ref="H35:H36"/>
    <mergeCell ref="K35:K36"/>
    <mergeCell ref="H9:H13"/>
    <mergeCell ref="K9:K13"/>
    <mergeCell ref="H14:H15"/>
    <mergeCell ref="K14:K15"/>
    <mergeCell ref="H16:H20"/>
    <mergeCell ref="K16:K20"/>
    <mergeCell ref="H21:H22"/>
    <mergeCell ref="K21:K22"/>
    <mergeCell ref="H23:H27"/>
    <mergeCell ref="K23:K27"/>
    <mergeCell ref="H28:H29"/>
    <mergeCell ref="K28:K29"/>
    <mergeCell ref="A37:G38"/>
    <mergeCell ref="H37:H41"/>
    <mergeCell ref="K37:K41"/>
    <mergeCell ref="A39:G42"/>
    <mergeCell ref="H42:H43"/>
    <mergeCell ref="K42:K43"/>
    <mergeCell ref="A43:G44"/>
    <mergeCell ref="H44:H48"/>
    <mergeCell ref="K44:K48"/>
    <mergeCell ref="A45:G47"/>
    <mergeCell ref="A48:G50"/>
    <mergeCell ref="H49:H50"/>
    <mergeCell ref="K49:K50"/>
  </mergeCells>
  <phoneticPr fontId="3"/>
  <conditionalFormatting sqref="A4">
    <cfRule type="containsErrors" dxfId="33" priority="64" stopIfTrue="1">
      <formula>ISERROR(A4)</formula>
    </cfRule>
  </conditionalFormatting>
  <conditionalFormatting sqref="A5:B65534 C5:G1048576">
    <cfRule type="containsErrors" dxfId="32" priority="65" stopIfTrue="1">
      <formula>ISERROR(A5)</formula>
    </cfRule>
  </conditionalFormatting>
  <conditionalFormatting sqref="C1:G3 A3:B3">
    <cfRule type="containsErrors" dxfId="31" priority="63" stopIfTrue="1">
      <formula>ISERROR(A1)</formula>
    </cfRule>
  </conditionalFormatting>
  <printOptions horizontalCentered="1" verticalCentered="1"/>
  <pageMargins left="0" right="0" top="0" bottom="0" header="0" footer="0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13FB-2344-406D-829A-A9D6FC7CE60C}">
  <sheetPr>
    <tabColor rgb="FFFFFF00"/>
    <pageSetUpPr fitToPage="1"/>
  </sheetPr>
  <dimension ref="A1:I50"/>
  <sheetViews>
    <sheetView showZeros="0" zoomScaleNormal="100" zoomScaleSheetLayoutView="70" workbookViewId="0"/>
  </sheetViews>
  <sheetFormatPr defaultColWidth="9" defaultRowHeight="13.5" x14ac:dyDescent="0.15"/>
  <cols>
    <col min="1" max="1" width="2.125" style="25" customWidth="1"/>
    <col min="2" max="3" width="24.625" style="26" customWidth="1"/>
    <col min="4" max="4" width="2.125" style="25" customWidth="1"/>
    <col min="5" max="6" width="24.625" style="26" customWidth="1"/>
    <col min="7" max="7" width="2.125" style="25" customWidth="1"/>
    <col min="8" max="8" width="24.625" style="26" customWidth="1"/>
    <col min="9" max="9" width="24.625" style="5" customWidth="1"/>
    <col min="10" max="16384" width="9" style="5"/>
  </cols>
  <sheetData>
    <row r="1" spans="1:9" ht="13.5" customHeight="1" thickBot="1" x14ac:dyDescent="0.2">
      <c r="B1" s="42" t="s">
        <v>0</v>
      </c>
      <c r="C1" s="2" t="s">
        <v>1</v>
      </c>
      <c r="E1" s="42" t="s">
        <v>0</v>
      </c>
      <c r="F1" s="2" t="s">
        <v>1</v>
      </c>
      <c r="H1" s="42" t="s">
        <v>0</v>
      </c>
      <c r="I1" s="2" t="s">
        <v>1</v>
      </c>
    </row>
    <row r="2" spans="1:9" ht="13.5" customHeight="1" x14ac:dyDescent="0.15">
      <c r="A2" s="393">
        <v>45306</v>
      </c>
      <c r="B2" s="68" t="s">
        <v>930</v>
      </c>
      <c r="C2" s="6" t="s">
        <v>135</v>
      </c>
      <c r="D2" s="420">
        <v>45313</v>
      </c>
      <c r="E2" s="6" t="s">
        <v>191</v>
      </c>
      <c r="F2" s="69" t="s">
        <v>195</v>
      </c>
      <c r="G2" s="393">
        <v>45320</v>
      </c>
      <c r="H2" s="41" t="s">
        <v>250</v>
      </c>
      <c r="I2" s="41" t="s">
        <v>254</v>
      </c>
    </row>
    <row r="3" spans="1:9" x14ac:dyDescent="0.15">
      <c r="A3" s="394"/>
      <c r="B3" s="70"/>
      <c r="C3" s="7"/>
      <c r="D3" s="421"/>
      <c r="E3" s="16"/>
      <c r="F3" s="14"/>
      <c r="G3" s="394"/>
      <c r="H3" s="32"/>
      <c r="I3" s="8"/>
    </row>
    <row r="4" spans="1:9" x14ac:dyDescent="0.15">
      <c r="A4" s="394"/>
      <c r="B4" s="70" t="s">
        <v>133</v>
      </c>
      <c r="C4" s="7" t="s">
        <v>137</v>
      </c>
      <c r="D4" s="421"/>
      <c r="E4" s="7" t="s">
        <v>193</v>
      </c>
      <c r="F4" s="7" t="s">
        <v>197</v>
      </c>
      <c r="G4" s="394"/>
      <c r="H4" s="8" t="s">
        <v>252</v>
      </c>
      <c r="I4" s="8" t="s">
        <v>256</v>
      </c>
    </row>
    <row r="5" spans="1:9" x14ac:dyDescent="0.15">
      <c r="A5" s="394"/>
      <c r="B5" s="70"/>
      <c r="C5" s="7"/>
      <c r="D5" s="421"/>
      <c r="E5" s="7"/>
      <c r="F5" s="7"/>
      <c r="G5" s="394"/>
      <c r="H5" s="8"/>
      <c r="I5" s="8"/>
    </row>
    <row r="6" spans="1:9" ht="15" customHeight="1" x14ac:dyDescent="0.15">
      <c r="A6" s="394"/>
      <c r="B6" s="70" t="s">
        <v>134</v>
      </c>
      <c r="C6" s="7" t="s">
        <v>138</v>
      </c>
      <c r="D6" s="421"/>
      <c r="E6" s="7" t="s">
        <v>194</v>
      </c>
      <c r="F6" s="7" t="s">
        <v>198</v>
      </c>
      <c r="G6" s="394"/>
      <c r="H6" s="8" t="s">
        <v>253</v>
      </c>
      <c r="I6" s="8" t="s">
        <v>258</v>
      </c>
    </row>
    <row r="7" spans="1:9" ht="13.5" customHeight="1" x14ac:dyDescent="0.15">
      <c r="A7" s="396">
        <f>A2</f>
        <v>45306</v>
      </c>
      <c r="B7" s="12">
        <v>378</v>
      </c>
      <c r="C7" s="12">
        <v>306</v>
      </c>
      <c r="D7" s="396">
        <f>D2</f>
        <v>45313</v>
      </c>
      <c r="E7" s="12">
        <v>364</v>
      </c>
      <c r="F7" s="12">
        <v>302</v>
      </c>
      <c r="G7" s="396">
        <f>G2</f>
        <v>45320</v>
      </c>
      <c r="H7" s="12">
        <v>322</v>
      </c>
      <c r="I7" s="12">
        <v>385</v>
      </c>
    </row>
    <row r="8" spans="1:9" ht="13.5" customHeight="1" thickBot="1" x14ac:dyDescent="0.2">
      <c r="A8" s="397"/>
      <c r="B8" s="13">
        <v>1</v>
      </c>
      <c r="C8" s="13">
        <v>0.7</v>
      </c>
      <c r="D8" s="397"/>
      <c r="E8" s="13">
        <v>1.1000000000000001</v>
      </c>
      <c r="F8" s="13">
        <v>0.5</v>
      </c>
      <c r="G8" s="397"/>
      <c r="H8" s="13">
        <v>1</v>
      </c>
      <c r="I8" s="13">
        <v>1.2</v>
      </c>
    </row>
    <row r="9" spans="1:9" ht="13.5" customHeight="1" x14ac:dyDescent="0.15">
      <c r="A9" s="393">
        <v>45307</v>
      </c>
      <c r="B9" s="68" t="s">
        <v>139</v>
      </c>
      <c r="C9" s="6" t="s">
        <v>143</v>
      </c>
      <c r="D9" s="420">
        <v>45314</v>
      </c>
      <c r="E9" s="6" t="s">
        <v>199</v>
      </c>
      <c r="F9" s="6" t="s">
        <v>204</v>
      </c>
      <c r="G9" s="393">
        <v>45321</v>
      </c>
      <c r="H9" s="41" t="s">
        <v>259</v>
      </c>
      <c r="I9" s="41" t="s">
        <v>264</v>
      </c>
    </row>
    <row r="10" spans="1:9" x14ac:dyDescent="0.15">
      <c r="A10" s="394"/>
      <c r="B10" s="70"/>
      <c r="C10" s="20"/>
      <c r="D10" s="421"/>
      <c r="E10" s="7"/>
      <c r="F10" s="14"/>
      <c r="G10" s="394"/>
      <c r="H10" s="8"/>
      <c r="I10" s="8"/>
    </row>
    <row r="11" spans="1:9" x14ac:dyDescent="0.15">
      <c r="A11" s="394"/>
      <c r="B11" s="70" t="s">
        <v>140</v>
      </c>
      <c r="C11" s="7" t="s">
        <v>145</v>
      </c>
      <c r="D11" s="421"/>
      <c r="E11" s="7" t="s">
        <v>202</v>
      </c>
      <c r="F11" s="7" t="s">
        <v>207</v>
      </c>
      <c r="G11" s="394"/>
      <c r="H11" s="8" t="s">
        <v>262</v>
      </c>
      <c r="I11" s="8" t="s">
        <v>265</v>
      </c>
    </row>
    <row r="12" spans="1:9" x14ac:dyDescent="0.15">
      <c r="A12" s="394"/>
      <c r="B12" s="70"/>
      <c r="C12" s="7"/>
      <c r="D12" s="421"/>
      <c r="E12" s="7"/>
      <c r="F12" s="7"/>
      <c r="G12" s="394"/>
      <c r="H12" s="8"/>
      <c r="I12" s="8"/>
    </row>
    <row r="13" spans="1:9" x14ac:dyDescent="0.15">
      <c r="A13" s="394"/>
      <c r="B13" s="70" t="s">
        <v>142</v>
      </c>
      <c r="C13" s="7" t="s">
        <v>146</v>
      </c>
      <c r="D13" s="421"/>
      <c r="E13" s="7" t="s">
        <v>203</v>
      </c>
      <c r="F13" s="7" t="s">
        <v>208</v>
      </c>
      <c r="G13" s="394"/>
      <c r="H13" s="8" t="s">
        <v>263</v>
      </c>
      <c r="I13" s="8" t="s">
        <v>266</v>
      </c>
    </row>
    <row r="14" spans="1:9" ht="13.5" customHeight="1" x14ac:dyDescent="0.15">
      <c r="A14" s="396">
        <f>A9</f>
        <v>45307</v>
      </c>
      <c r="B14" s="12">
        <v>373</v>
      </c>
      <c r="C14" s="12">
        <v>308</v>
      </c>
      <c r="D14" s="396">
        <f>D9</f>
        <v>45314</v>
      </c>
      <c r="E14" s="12">
        <v>393</v>
      </c>
      <c r="F14" s="12">
        <v>317</v>
      </c>
      <c r="G14" s="396">
        <f>G9</f>
        <v>45321</v>
      </c>
      <c r="H14" s="12">
        <v>414</v>
      </c>
      <c r="I14" s="12">
        <v>318</v>
      </c>
    </row>
    <row r="15" spans="1:9" ht="13.5" customHeight="1" thickBot="1" x14ac:dyDescent="0.2">
      <c r="A15" s="397"/>
      <c r="B15" s="13">
        <v>0.8</v>
      </c>
      <c r="C15" s="13">
        <v>0.7</v>
      </c>
      <c r="D15" s="397"/>
      <c r="E15" s="13">
        <v>1</v>
      </c>
      <c r="F15" s="13">
        <v>0.6</v>
      </c>
      <c r="G15" s="397"/>
      <c r="H15" s="13">
        <v>1.9</v>
      </c>
      <c r="I15" s="13">
        <v>1</v>
      </c>
    </row>
    <row r="16" spans="1:9" ht="13.5" customHeight="1" x14ac:dyDescent="0.15">
      <c r="A16" s="393">
        <v>45308</v>
      </c>
      <c r="B16" s="68" t="s">
        <v>147</v>
      </c>
      <c r="C16" s="6" t="s">
        <v>152</v>
      </c>
      <c r="D16" s="420">
        <v>45315</v>
      </c>
      <c r="E16" s="6" t="s">
        <v>209</v>
      </c>
      <c r="F16" s="6" t="s">
        <v>931</v>
      </c>
      <c r="G16" s="393">
        <v>45322</v>
      </c>
      <c r="H16" s="32" t="s">
        <v>267</v>
      </c>
      <c r="I16" s="6" t="s">
        <v>271</v>
      </c>
    </row>
    <row r="17" spans="1:9" x14ac:dyDescent="0.15">
      <c r="A17" s="394"/>
      <c r="B17" s="70"/>
      <c r="C17" s="7"/>
      <c r="D17" s="421"/>
      <c r="E17" s="7"/>
      <c r="F17" s="7"/>
      <c r="G17" s="394"/>
      <c r="H17" s="8"/>
      <c r="I17" s="7"/>
    </row>
    <row r="18" spans="1:9" x14ac:dyDescent="0.15">
      <c r="A18" s="394"/>
      <c r="B18" s="70" t="s">
        <v>150</v>
      </c>
      <c r="C18" s="7" t="s">
        <v>154</v>
      </c>
      <c r="D18" s="421"/>
      <c r="E18" s="7" t="s">
        <v>212</v>
      </c>
      <c r="F18" s="7" t="s">
        <v>216</v>
      </c>
      <c r="G18" s="394"/>
      <c r="H18" s="8" t="s">
        <v>269</v>
      </c>
      <c r="I18" s="7" t="s">
        <v>273</v>
      </c>
    </row>
    <row r="19" spans="1:9" x14ac:dyDescent="0.15">
      <c r="A19" s="394"/>
      <c r="B19" s="70"/>
      <c r="C19" s="7"/>
      <c r="D19" s="421"/>
      <c r="E19" s="7"/>
      <c r="F19" s="7"/>
      <c r="G19" s="394"/>
      <c r="H19" s="8"/>
      <c r="I19" s="7"/>
    </row>
    <row r="20" spans="1:9" x14ac:dyDescent="0.15">
      <c r="A20" s="394"/>
      <c r="B20" s="70" t="s">
        <v>151</v>
      </c>
      <c r="C20" s="7" t="s">
        <v>156</v>
      </c>
      <c r="D20" s="421"/>
      <c r="E20" s="7" t="s">
        <v>213</v>
      </c>
      <c r="F20" s="7" t="s">
        <v>217</v>
      </c>
      <c r="G20" s="394"/>
      <c r="H20" s="8" t="s">
        <v>270</v>
      </c>
      <c r="I20" s="7" t="s">
        <v>274</v>
      </c>
    </row>
    <row r="21" spans="1:9" ht="13.5" customHeight="1" x14ac:dyDescent="0.15">
      <c r="A21" s="396">
        <f>A16</f>
        <v>45308</v>
      </c>
      <c r="B21" s="12">
        <v>360</v>
      </c>
      <c r="C21" s="12">
        <v>331</v>
      </c>
      <c r="D21" s="396">
        <f>D16</f>
        <v>45315</v>
      </c>
      <c r="E21" s="12">
        <v>321</v>
      </c>
      <c r="F21" s="12">
        <v>313</v>
      </c>
      <c r="G21" s="396">
        <f>G16</f>
        <v>45322</v>
      </c>
      <c r="H21" s="12">
        <v>302</v>
      </c>
      <c r="I21" s="12">
        <v>323</v>
      </c>
    </row>
    <row r="22" spans="1:9" ht="13.5" customHeight="1" thickBot="1" x14ac:dyDescent="0.2">
      <c r="A22" s="397"/>
      <c r="B22" s="13">
        <v>1.5</v>
      </c>
      <c r="C22" s="13">
        <v>1</v>
      </c>
      <c r="D22" s="397"/>
      <c r="E22" s="13">
        <v>1</v>
      </c>
      <c r="F22" s="13">
        <v>1.1000000000000001</v>
      </c>
      <c r="G22" s="397"/>
      <c r="H22" s="13">
        <v>1</v>
      </c>
      <c r="I22" s="13">
        <v>0.9</v>
      </c>
    </row>
    <row r="23" spans="1:9" ht="13.5" customHeight="1" thickBot="1" x14ac:dyDescent="0.2">
      <c r="A23" s="393">
        <v>45309</v>
      </c>
      <c r="B23" s="68" t="s">
        <v>157</v>
      </c>
      <c r="C23" s="6" t="s">
        <v>160</v>
      </c>
      <c r="D23" s="393">
        <v>45316</v>
      </c>
      <c r="E23" s="41" t="s">
        <v>218</v>
      </c>
      <c r="F23" s="6" t="s">
        <v>932</v>
      </c>
      <c r="G23" s="404"/>
    </row>
    <row r="24" spans="1:9" ht="13.15" customHeight="1" x14ac:dyDescent="0.15">
      <c r="A24" s="394"/>
      <c r="C24" s="7"/>
      <c r="D24" s="394"/>
      <c r="E24" s="8"/>
      <c r="F24" s="7"/>
      <c r="G24" s="404"/>
      <c r="H24" s="427" t="s">
        <v>304</v>
      </c>
      <c r="I24" s="428"/>
    </row>
    <row r="25" spans="1:9" ht="13.15" customHeight="1" x14ac:dyDescent="0.15">
      <c r="A25" s="394"/>
      <c r="B25" s="7" t="s">
        <v>933</v>
      </c>
      <c r="C25" s="7" t="s">
        <v>163</v>
      </c>
      <c r="D25" s="394"/>
      <c r="E25" s="8" t="s">
        <v>220</v>
      </c>
      <c r="F25" s="7" t="s">
        <v>224</v>
      </c>
      <c r="G25" s="404"/>
      <c r="H25" s="429"/>
      <c r="I25" s="430"/>
    </row>
    <row r="26" spans="1:9" ht="13.15" customHeight="1" x14ac:dyDescent="0.15">
      <c r="A26" s="394"/>
      <c r="B26" s="70"/>
      <c r="C26" s="7"/>
      <c r="D26" s="394"/>
      <c r="E26" s="8"/>
      <c r="F26" s="7"/>
      <c r="G26" s="404"/>
      <c r="H26" s="429"/>
      <c r="I26" s="430"/>
    </row>
    <row r="27" spans="1:9" ht="13.15" customHeight="1" x14ac:dyDescent="0.15">
      <c r="A27" s="394"/>
      <c r="B27" s="70" t="s">
        <v>159</v>
      </c>
      <c r="C27" s="7" t="s">
        <v>164</v>
      </c>
      <c r="D27" s="394"/>
      <c r="E27" s="8" t="s">
        <v>222</v>
      </c>
      <c r="F27" s="7" t="s">
        <v>226</v>
      </c>
      <c r="G27" s="404"/>
      <c r="H27" s="429"/>
      <c r="I27" s="430"/>
    </row>
    <row r="28" spans="1:9" ht="13.15" customHeight="1" x14ac:dyDescent="0.15">
      <c r="A28" s="396">
        <f>A23</f>
        <v>45309</v>
      </c>
      <c r="B28" s="12">
        <v>349</v>
      </c>
      <c r="C28" s="12">
        <v>394</v>
      </c>
      <c r="D28" s="396">
        <f>D23</f>
        <v>45316</v>
      </c>
      <c r="E28" s="12">
        <v>333</v>
      </c>
      <c r="F28" s="12">
        <v>278</v>
      </c>
      <c r="G28" s="37"/>
      <c r="H28" s="429"/>
      <c r="I28" s="430"/>
    </row>
    <row r="29" spans="1:9" ht="13.15" customHeight="1" thickBot="1" x14ac:dyDescent="0.2">
      <c r="A29" s="397"/>
      <c r="B29" s="13">
        <v>1.7</v>
      </c>
      <c r="C29" s="13">
        <v>0.9</v>
      </c>
      <c r="D29" s="397"/>
      <c r="E29" s="13">
        <v>1.3</v>
      </c>
      <c r="F29" s="13">
        <v>0.5</v>
      </c>
      <c r="G29" s="37"/>
      <c r="H29" s="429"/>
      <c r="I29" s="430"/>
    </row>
    <row r="30" spans="1:9" ht="13.15" customHeight="1" x14ac:dyDescent="0.15">
      <c r="A30" s="393">
        <v>45310</v>
      </c>
      <c r="B30" s="68" t="s">
        <v>165</v>
      </c>
      <c r="C30" s="45" t="s">
        <v>169</v>
      </c>
      <c r="D30" s="393">
        <v>45317</v>
      </c>
      <c r="E30" s="41" t="s">
        <v>227</v>
      </c>
      <c r="F30" s="6" t="s">
        <v>934</v>
      </c>
      <c r="G30" s="404"/>
      <c r="H30" s="429"/>
      <c r="I30" s="430"/>
    </row>
    <row r="31" spans="1:9" ht="13.15" customHeight="1" x14ac:dyDescent="0.15">
      <c r="A31" s="394"/>
      <c r="B31" s="70"/>
      <c r="C31" s="7"/>
      <c r="D31" s="394"/>
      <c r="E31" s="49"/>
      <c r="F31" s="7"/>
      <c r="G31" s="404"/>
      <c r="H31" s="429"/>
      <c r="I31" s="430"/>
    </row>
    <row r="32" spans="1:9" ht="13.15" customHeight="1" x14ac:dyDescent="0.15">
      <c r="A32" s="394"/>
      <c r="B32" s="70" t="s">
        <v>167</v>
      </c>
      <c r="C32" s="7" t="s">
        <v>170</v>
      </c>
      <c r="D32" s="394"/>
      <c r="E32" s="8" t="s">
        <v>230</v>
      </c>
      <c r="F32" s="7" t="s">
        <v>234</v>
      </c>
      <c r="G32" s="404"/>
      <c r="H32" s="429"/>
      <c r="I32" s="430"/>
    </row>
    <row r="33" spans="1:9" ht="13.15" customHeight="1" x14ac:dyDescent="0.15">
      <c r="A33" s="394"/>
      <c r="B33" s="70"/>
      <c r="C33" s="7"/>
      <c r="D33" s="394"/>
      <c r="E33" s="8"/>
      <c r="F33" s="7"/>
      <c r="G33" s="404"/>
      <c r="H33" s="429"/>
      <c r="I33" s="430"/>
    </row>
    <row r="34" spans="1:9" ht="13.15" customHeight="1" x14ac:dyDescent="0.15">
      <c r="A34" s="394"/>
      <c r="B34" s="70" t="s">
        <v>168</v>
      </c>
      <c r="C34" s="7" t="s">
        <v>172</v>
      </c>
      <c r="D34" s="394"/>
      <c r="E34" s="8" t="s">
        <v>231</v>
      </c>
      <c r="F34" s="7" t="s">
        <v>235</v>
      </c>
      <c r="G34" s="404"/>
      <c r="H34" s="429"/>
      <c r="I34" s="430"/>
    </row>
    <row r="35" spans="1:9" ht="13.15" customHeight="1" x14ac:dyDescent="0.15">
      <c r="A35" s="396">
        <f>A30</f>
        <v>45310</v>
      </c>
      <c r="B35" s="12">
        <v>295</v>
      </c>
      <c r="C35" s="12">
        <v>292</v>
      </c>
      <c r="D35" s="396">
        <f>D30</f>
        <v>45317</v>
      </c>
      <c r="E35" s="12">
        <v>370</v>
      </c>
      <c r="F35" s="12">
        <v>312</v>
      </c>
      <c r="G35" s="37"/>
      <c r="H35" s="429"/>
      <c r="I35" s="430"/>
    </row>
    <row r="36" spans="1:9" ht="13.15" customHeight="1" thickBot="1" x14ac:dyDescent="0.2">
      <c r="A36" s="397"/>
      <c r="B36" s="13">
        <v>1.4</v>
      </c>
      <c r="C36" s="13">
        <v>0.7</v>
      </c>
      <c r="D36" s="397"/>
      <c r="E36" s="13">
        <v>0.6</v>
      </c>
      <c r="F36" s="13">
        <v>1.1000000000000001</v>
      </c>
      <c r="G36" s="37"/>
      <c r="H36" s="429"/>
      <c r="I36" s="430"/>
    </row>
    <row r="37" spans="1:9" ht="13.15" customHeight="1" x14ac:dyDescent="0.15">
      <c r="A37" s="393">
        <v>45311</v>
      </c>
      <c r="B37" s="68" t="s">
        <v>173</v>
      </c>
      <c r="C37" s="6" t="s">
        <v>178</v>
      </c>
      <c r="D37" s="393">
        <v>45318</v>
      </c>
      <c r="E37" s="6" t="s">
        <v>236</v>
      </c>
      <c r="F37" s="6" t="s">
        <v>935</v>
      </c>
      <c r="G37" s="404"/>
      <c r="H37" s="429"/>
      <c r="I37" s="430"/>
    </row>
    <row r="38" spans="1:9" ht="13.15" customHeight="1" x14ac:dyDescent="0.15">
      <c r="A38" s="394"/>
      <c r="B38" s="70"/>
      <c r="C38" s="7"/>
      <c r="D38" s="394"/>
      <c r="E38" s="7"/>
      <c r="F38" s="7"/>
      <c r="G38" s="404"/>
      <c r="H38" s="429"/>
      <c r="I38" s="430"/>
    </row>
    <row r="39" spans="1:9" ht="13.15" customHeight="1" x14ac:dyDescent="0.15">
      <c r="A39" s="394"/>
      <c r="B39" s="70" t="s">
        <v>176</v>
      </c>
      <c r="C39" s="7" t="s">
        <v>179</v>
      </c>
      <c r="D39" s="394"/>
      <c r="E39" s="7" t="s">
        <v>237</v>
      </c>
      <c r="F39" s="7" t="s">
        <v>85</v>
      </c>
      <c r="G39" s="404"/>
      <c r="H39" s="429"/>
      <c r="I39" s="430"/>
    </row>
    <row r="40" spans="1:9" ht="13.15" customHeight="1" x14ac:dyDescent="0.15">
      <c r="A40" s="394"/>
      <c r="B40" s="70"/>
      <c r="C40" s="7"/>
      <c r="D40" s="394"/>
      <c r="E40" s="7"/>
      <c r="F40" s="7"/>
      <c r="G40" s="404"/>
      <c r="H40" s="429"/>
      <c r="I40" s="430"/>
    </row>
    <row r="41" spans="1:9" ht="13.15" customHeight="1" x14ac:dyDescent="0.15">
      <c r="A41" s="394"/>
      <c r="B41" s="70" t="s">
        <v>177</v>
      </c>
      <c r="C41" s="7" t="s">
        <v>181</v>
      </c>
      <c r="D41" s="394"/>
      <c r="E41" s="7" t="s">
        <v>239</v>
      </c>
      <c r="F41" s="7" t="s">
        <v>241</v>
      </c>
      <c r="G41" s="404"/>
      <c r="H41" s="429"/>
      <c r="I41" s="430"/>
    </row>
    <row r="42" spans="1:9" ht="13.15" customHeight="1" x14ac:dyDescent="0.15">
      <c r="A42" s="396">
        <f>A37</f>
        <v>45311</v>
      </c>
      <c r="B42" s="12">
        <v>391</v>
      </c>
      <c r="C42" s="12">
        <v>331</v>
      </c>
      <c r="D42" s="396">
        <f>D37</f>
        <v>45318</v>
      </c>
      <c r="E42" s="12">
        <v>314</v>
      </c>
      <c r="F42" s="12">
        <v>354</v>
      </c>
      <c r="G42" s="37"/>
      <c r="H42" s="429"/>
      <c r="I42" s="430"/>
    </row>
    <row r="43" spans="1:9" ht="13.15" customHeight="1" thickBot="1" x14ac:dyDescent="0.2">
      <c r="A43" s="397"/>
      <c r="B43" s="13">
        <v>1.1000000000000001</v>
      </c>
      <c r="C43" s="13">
        <v>1.2</v>
      </c>
      <c r="D43" s="397"/>
      <c r="E43" s="13">
        <v>1.1000000000000001</v>
      </c>
      <c r="F43" s="13">
        <v>1.4</v>
      </c>
      <c r="G43" s="37"/>
      <c r="H43" s="429"/>
      <c r="I43" s="430"/>
    </row>
    <row r="44" spans="1:9" ht="13.15" customHeight="1" x14ac:dyDescent="0.15">
      <c r="A44" s="393">
        <v>45312</v>
      </c>
      <c r="B44" s="68" t="s">
        <v>182</v>
      </c>
      <c r="C44" s="6" t="s">
        <v>186</v>
      </c>
      <c r="D44" s="393">
        <v>45319</v>
      </c>
      <c r="E44" s="6" t="s">
        <v>242</v>
      </c>
      <c r="F44" s="6" t="s">
        <v>936</v>
      </c>
      <c r="G44" s="404"/>
      <c r="H44" s="429"/>
      <c r="I44" s="430"/>
    </row>
    <row r="45" spans="1:9" ht="13.15" customHeight="1" x14ac:dyDescent="0.15">
      <c r="A45" s="394"/>
      <c r="B45" s="70"/>
      <c r="C45" s="7"/>
      <c r="D45" s="394"/>
      <c r="E45" s="16"/>
      <c r="F45" s="7"/>
      <c r="G45" s="404"/>
      <c r="H45" s="429"/>
      <c r="I45" s="430"/>
    </row>
    <row r="46" spans="1:9" ht="13.15" customHeight="1" x14ac:dyDescent="0.15">
      <c r="A46" s="394"/>
      <c r="B46" s="70" t="s">
        <v>184</v>
      </c>
      <c r="C46" s="7" t="s">
        <v>189</v>
      </c>
      <c r="D46" s="394"/>
      <c r="E46" s="7" t="s">
        <v>244</v>
      </c>
      <c r="F46" s="7" t="s">
        <v>248</v>
      </c>
      <c r="G46" s="404"/>
      <c r="H46" s="429"/>
      <c r="I46" s="430"/>
    </row>
    <row r="47" spans="1:9" ht="13.15" customHeight="1" x14ac:dyDescent="0.15">
      <c r="A47" s="394"/>
      <c r="B47" s="70"/>
      <c r="C47" s="7"/>
      <c r="D47" s="394"/>
      <c r="E47" s="7"/>
      <c r="F47" s="7"/>
      <c r="G47" s="404"/>
      <c r="H47" s="429"/>
      <c r="I47" s="430"/>
    </row>
    <row r="48" spans="1:9" ht="13.15" customHeight="1" thickBot="1" x14ac:dyDescent="0.2">
      <c r="A48" s="394"/>
      <c r="B48" s="76" t="s">
        <v>185</v>
      </c>
      <c r="C48" s="15" t="s">
        <v>190</v>
      </c>
      <c r="D48" s="394"/>
      <c r="E48" s="7" t="s">
        <v>245</v>
      </c>
      <c r="F48" s="7" t="s">
        <v>249</v>
      </c>
      <c r="G48" s="404"/>
      <c r="H48" s="431"/>
      <c r="I48" s="432"/>
    </row>
    <row r="49" spans="1:7" s="26" customFormat="1" ht="13.15" customHeight="1" x14ac:dyDescent="0.15">
      <c r="A49" s="396">
        <f>A44</f>
        <v>45312</v>
      </c>
      <c r="B49" s="12">
        <v>326</v>
      </c>
      <c r="C49" s="12">
        <v>315</v>
      </c>
      <c r="D49" s="396">
        <f>D44</f>
        <v>45319</v>
      </c>
      <c r="E49" s="12">
        <v>323</v>
      </c>
      <c r="F49" s="12">
        <v>312</v>
      </c>
      <c r="G49" s="37"/>
    </row>
    <row r="50" spans="1:7" s="26" customFormat="1" ht="13.15" customHeight="1" thickBot="1" x14ac:dyDescent="0.2">
      <c r="A50" s="397"/>
      <c r="B50" s="13">
        <v>0.9</v>
      </c>
      <c r="C50" s="13">
        <v>0.9</v>
      </c>
      <c r="D50" s="397"/>
      <c r="E50" s="13">
        <v>0.9</v>
      </c>
      <c r="F50" s="13">
        <v>1.2</v>
      </c>
      <c r="G50" s="37"/>
    </row>
  </sheetData>
  <mergeCells count="39">
    <mergeCell ref="A16:A20"/>
    <mergeCell ref="D16:D20"/>
    <mergeCell ref="G16:G20"/>
    <mergeCell ref="A9:A13"/>
    <mergeCell ref="D9:D13"/>
    <mergeCell ref="G9:G13"/>
    <mergeCell ref="A14:A15"/>
    <mergeCell ref="D14:D15"/>
    <mergeCell ref="G14:G15"/>
    <mergeCell ref="A2:A6"/>
    <mergeCell ref="D2:D6"/>
    <mergeCell ref="G2:G6"/>
    <mergeCell ref="A7:A8"/>
    <mergeCell ref="D7:D8"/>
    <mergeCell ref="G7:G8"/>
    <mergeCell ref="A21:A22"/>
    <mergeCell ref="D21:D22"/>
    <mergeCell ref="G21:G22"/>
    <mergeCell ref="A42:A43"/>
    <mergeCell ref="D42:D43"/>
    <mergeCell ref="A23:A27"/>
    <mergeCell ref="D23:D27"/>
    <mergeCell ref="G23:G27"/>
    <mergeCell ref="A28:A29"/>
    <mergeCell ref="D28:D29"/>
    <mergeCell ref="A30:A34"/>
    <mergeCell ref="D30:D34"/>
    <mergeCell ref="G30:G34"/>
    <mergeCell ref="A35:A36"/>
    <mergeCell ref="D35:D36"/>
    <mergeCell ref="A37:A41"/>
    <mergeCell ref="A49:A50"/>
    <mergeCell ref="D49:D50"/>
    <mergeCell ref="H24:I48"/>
    <mergeCell ref="D37:D41"/>
    <mergeCell ref="G37:G41"/>
    <mergeCell ref="A44:A48"/>
    <mergeCell ref="D44:D48"/>
    <mergeCell ref="G44:G48"/>
  </mergeCells>
  <phoneticPr fontId="3"/>
  <conditionalFormatting sqref="H24:I48">
    <cfRule type="cellIs" dxfId="30" priority="1" stopIfTrue="1" operator="equal">
      <formula>0</formula>
    </cfRule>
    <cfRule type="containsErrors" dxfId="29" priority="2" stopIfTrue="1">
      <formula>ISERROR(H24)</formula>
    </cfRule>
  </conditionalFormatting>
  <printOptions horizontalCentered="1" verticalCentered="1"/>
  <pageMargins left="0" right="0" top="0" bottom="0" header="0" footer="0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4FD0-E25C-4D04-B445-EBD5C567D024}">
  <sheetPr>
    <tabColor rgb="FFFFC000"/>
    <pageSetUpPr fitToPage="1"/>
  </sheetPr>
  <dimension ref="A1:M50"/>
  <sheetViews>
    <sheetView zoomScaleNormal="100" workbookViewId="0">
      <selection sqref="A1:G3"/>
    </sheetView>
  </sheetViews>
  <sheetFormatPr defaultColWidth="9" defaultRowHeight="13.5" x14ac:dyDescent="0.15"/>
  <cols>
    <col min="1" max="7" width="7.375" style="344" customWidth="1"/>
    <col min="8" max="8" width="2.125" style="25" customWidth="1"/>
    <col min="9" max="10" width="24.625" style="26" customWidth="1"/>
    <col min="11" max="11" width="2.125" style="25" customWidth="1"/>
    <col min="12" max="13" width="24.625" style="26" customWidth="1"/>
    <col min="14" max="16384" width="9" style="5"/>
  </cols>
  <sheetData>
    <row r="1" spans="1:13" ht="13.5" customHeight="1" thickBot="1" x14ac:dyDescent="0.2">
      <c r="A1" s="433">
        <v>45292</v>
      </c>
      <c r="B1" s="433"/>
      <c r="C1" s="433"/>
      <c r="D1" s="433"/>
      <c r="E1" s="433"/>
      <c r="F1" s="433"/>
      <c r="G1" s="433"/>
      <c r="I1" s="42" t="s">
        <v>0</v>
      </c>
      <c r="J1" s="4" t="s">
        <v>1</v>
      </c>
      <c r="K1" s="43"/>
      <c r="L1" s="42" t="s">
        <v>0</v>
      </c>
      <c r="M1" s="2" t="s">
        <v>1</v>
      </c>
    </row>
    <row r="2" spans="1:13" ht="13.5" customHeight="1" x14ac:dyDescent="0.15">
      <c r="A2" s="433"/>
      <c r="B2" s="433"/>
      <c r="C2" s="433"/>
      <c r="D2" s="433"/>
      <c r="E2" s="433"/>
      <c r="F2" s="433"/>
      <c r="G2" s="433"/>
      <c r="H2" s="393">
        <v>45292</v>
      </c>
      <c r="I2" s="44" t="s">
        <v>6</v>
      </c>
      <c r="J2" s="45" t="s">
        <v>10</v>
      </c>
      <c r="K2" s="393">
        <v>45299</v>
      </c>
      <c r="L2" s="14" t="s">
        <v>923</v>
      </c>
      <c r="M2" s="14" t="s">
        <v>72</v>
      </c>
    </row>
    <row r="3" spans="1:13" ht="13.5" customHeight="1" x14ac:dyDescent="0.15">
      <c r="A3" s="433"/>
      <c r="B3" s="433"/>
      <c r="C3" s="433"/>
      <c r="D3" s="433"/>
      <c r="E3" s="433"/>
      <c r="F3" s="433"/>
      <c r="G3" s="433"/>
      <c r="H3" s="394"/>
      <c r="I3" s="44"/>
      <c r="J3" s="47"/>
      <c r="K3" s="394"/>
      <c r="L3" s="48"/>
      <c r="M3" s="48"/>
    </row>
    <row r="4" spans="1:13" ht="13.5" customHeight="1" x14ac:dyDescent="0.15">
      <c r="A4" s="425" t="s">
        <v>937</v>
      </c>
      <c r="B4" s="425"/>
      <c r="C4" s="425"/>
      <c r="D4" s="425"/>
      <c r="E4" s="425"/>
      <c r="F4" s="425"/>
      <c r="G4" s="425"/>
      <c r="H4" s="394"/>
      <c r="I4" s="44" t="s">
        <v>7</v>
      </c>
      <c r="J4" s="49" t="s">
        <v>12</v>
      </c>
      <c r="K4" s="394"/>
      <c r="L4" s="7" t="s">
        <v>69</v>
      </c>
      <c r="M4" s="7" t="s">
        <v>73</v>
      </c>
    </row>
    <row r="5" spans="1:13" ht="13.5" customHeight="1" x14ac:dyDescent="0.25">
      <c r="B5" s="345"/>
      <c r="C5" s="345"/>
      <c r="D5" s="345"/>
      <c r="E5" s="345"/>
      <c r="F5" s="345"/>
      <c r="H5" s="394"/>
      <c r="I5" s="44" t="s">
        <v>8</v>
      </c>
      <c r="J5" s="8" t="s">
        <v>13</v>
      </c>
      <c r="K5" s="394"/>
      <c r="L5" s="7" t="s">
        <v>70</v>
      </c>
      <c r="M5" s="7"/>
    </row>
    <row r="6" spans="1:13" ht="15" customHeight="1" x14ac:dyDescent="0.15">
      <c r="H6" s="394"/>
      <c r="I6" s="50" t="s">
        <v>9</v>
      </c>
      <c r="J6" s="51" t="s">
        <v>14</v>
      </c>
      <c r="K6" s="394"/>
      <c r="L6" s="7" t="s">
        <v>71</v>
      </c>
      <c r="M6" s="7" t="s">
        <v>74</v>
      </c>
    </row>
    <row r="7" spans="1:13" ht="15" customHeight="1" x14ac:dyDescent="0.15">
      <c r="H7" s="396">
        <f>H2</f>
        <v>45292</v>
      </c>
      <c r="I7" s="12">
        <v>380</v>
      </c>
      <c r="J7" s="12">
        <v>448</v>
      </c>
      <c r="K7" s="396">
        <f>K2</f>
        <v>45299</v>
      </c>
      <c r="L7" s="12">
        <v>398</v>
      </c>
      <c r="M7" s="12">
        <v>422</v>
      </c>
    </row>
    <row r="8" spans="1:13" ht="13.5" customHeight="1" thickBot="1" x14ac:dyDescent="0.2">
      <c r="H8" s="397"/>
      <c r="I8" s="13">
        <v>1.1000000000000001</v>
      </c>
      <c r="J8" s="13">
        <v>2</v>
      </c>
      <c r="K8" s="397"/>
      <c r="L8" s="13">
        <v>1.7</v>
      </c>
      <c r="M8" s="13">
        <v>1.5</v>
      </c>
    </row>
    <row r="9" spans="1:13" ht="13.5" customHeight="1" x14ac:dyDescent="0.15">
      <c r="H9" s="393">
        <v>45293</v>
      </c>
      <c r="I9" s="45" t="s">
        <v>925</v>
      </c>
      <c r="J9" s="56" t="s">
        <v>19</v>
      </c>
      <c r="K9" s="393">
        <v>45300</v>
      </c>
      <c r="L9" s="6" t="s">
        <v>75</v>
      </c>
      <c r="M9" s="6" t="s">
        <v>79</v>
      </c>
    </row>
    <row r="10" spans="1:13" x14ac:dyDescent="0.15">
      <c r="H10" s="394"/>
      <c r="I10" s="8"/>
      <c r="J10" s="47"/>
      <c r="K10" s="394"/>
      <c r="L10" s="7"/>
      <c r="M10" s="7"/>
    </row>
    <row r="11" spans="1:13" x14ac:dyDescent="0.15">
      <c r="H11" s="394"/>
      <c r="I11" s="49" t="s">
        <v>16</v>
      </c>
      <c r="J11" s="57" t="s">
        <v>21</v>
      </c>
      <c r="K11" s="394"/>
      <c r="L11" s="7" t="s">
        <v>76</v>
      </c>
      <c r="M11" s="7" t="s">
        <v>80</v>
      </c>
    </row>
    <row r="12" spans="1:13" x14ac:dyDescent="0.15">
      <c r="H12" s="394"/>
      <c r="I12" s="8" t="s">
        <v>17</v>
      </c>
      <c r="J12" s="57" t="s">
        <v>22</v>
      </c>
      <c r="K12" s="394"/>
      <c r="L12" s="7" t="s">
        <v>77</v>
      </c>
      <c r="M12" s="7" t="s">
        <v>81</v>
      </c>
    </row>
    <row r="13" spans="1:13" x14ac:dyDescent="0.15">
      <c r="H13" s="394"/>
      <c r="I13" s="8" t="s">
        <v>18</v>
      </c>
      <c r="J13" s="58" t="s">
        <v>23</v>
      </c>
      <c r="K13" s="394"/>
      <c r="L13" s="7" t="s">
        <v>78</v>
      </c>
      <c r="M13" s="7" t="s">
        <v>82</v>
      </c>
    </row>
    <row r="14" spans="1:13" ht="13.5" customHeight="1" x14ac:dyDescent="0.15">
      <c r="H14" s="396">
        <f>H9</f>
        <v>45293</v>
      </c>
      <c r="I14" s="12">
        <v>362</v>
      </c>
      <c r="J14" s="12">
        <v>405</v>
      </c>
      <c r="K14" s="396">
        <f>K9</f>
        <v>45300</v>
      </c>
      <c r="L14" s="12">
        <v>363</v>
      </c>
      <c r="M14" s="12">
        <v>454</v>
      </c>
    </row>
    <row r="15" spans="1:13" ht="13.5" customHeight="1" thickBot="1" x14ac:dyDescent="0.2">
      <c r="H15" s="397"/>
      <c r="I15" s="13">
        <v>0.9</v>
      </c>
      <c r="J15" s="13">
        <v>1.8</v>
      </c>
      <c r="K15" s="397"/>
      <c r="L15" s="13">
        <v>1.4</v>
      </c>
      <c r="M15" s="13">
        <v>2</v>
      </c>
    </row>
    <row r="16" spans="1:13" ht="13.5" customHeight="1" x14ac:dyDescent="0.15">
      <c r="H16" s="420">
        <v>45294</v>
      </c>
      <c r="I16" s="14" t="s">
        <v>24</v>
      </c>
      <c r="J16" s="56" t="s">
        <v>28</v>
      </c>
      <c r="K16" s="393">
        <v>45301</v>
      </c>
      <c r="L16" s="7" t="s">
        <v>926</v>
      </c>
      <c r="M16" s="6" t="s">
        <v>87</v>
      </c>
    </row>
    <row r="17" spans="8:13" x14ac:dyDescent="0.15">
      <c r="H17" s="421"/>
      <c r="I17" s="7"/>
      <c r="J17" s="47"/>
      <c r="K17" s="394"/>
      <c r="L17" s="7"/>
      <c r="M17" s="7"/>
    </row>
    <row r="18" spans="8:13" x14ac:dyDescent="0.15">
      <c r="H18" s="421"/>
      <c r="I18" s="7" t="s">
        <v>25</v>
      </c>
      <c r="J18" s="58" t="s">
        <v>29</v>
      </c>
      <c r="K18" s="394"/>
      <c r="L18" s="7" t="s">
        <v>84</v>
      </c>
      <c r="M18" s="7" t="s">
        <v>89</v>
      </c>
    </row>
    <row r="19" spans="8:13" x14ac:dyDescent="0.15">
      <c r="H19" s="421"/>
      <c r="I19" s="7" t="s">
        <v>26</v>
      </c>
      <c r="J19" s="57" t="s">
        <v>30</v>
      </c>
      <c r="K19" s="394"/>
      <c r="L19" s="7" t="s">
        <v>85</v>
      </c>
      <c r="M19" s="7" t="s">
        <v>90</v>
      </c>
    </row>
    <row r="20" spans="8:13" x14ac:dyDescent="0.15">
      <c r="H20" s="421"/>
      <c r="I20" s="7" t="s">
        <v>27</v>
      </c>
      <c r="J20" s="60" t="s">
        <v>31</v>
      </c>
      <c r="K20" s="394"/>
      <c r="L20" s="7" t="s">
        <v>86</v>
      </c>
      <c r="M20" s="7" t="s">
        <v>91</v>
      </c>
    </row>
    <row r="21" spans="8:13" ht="15" customHeight="1" x14ac:dyDescent="0.15">
      <c r="H21" s="396">
        <f>H16</f>
        <v>45294</v>
      </c>
      <c r="I21" s="12">
        <v>460</v>
      </c>
      <c r="J21" s="12">
        <v>445</v>
      </c>
      <c r="K21" s="396">
        <f>K16</f>
        <v>45301</v>
      </c>
      <c r="L21" s="12">
        <v>376</v>
      </c>
      <c r="M21" s="12">
        <v>380</v>
      </c>
    </row>
    <row r="22" spans="8:13" ht="13.5" customHeight="1" thickBot="1" x14ac:dyDescent="0.2">
      <c r="H22" s="397"/>
      <c r="I22" s="13">
        <v>1.8</v>
      </c>
      <c r="J22" s="13">
        <v>1.5</v>
      </c>
      <c r="K22" s="397"/>
      <c r="L22" s="13">
        <v>1.2</v>
      </c>
      <c r="M22" s="13">
        <v>1.2</v>
      </c>
    </row>
    <row r="23" spans="8:13" ht="13.5" customHeight="1" x14ac:dyDescent="0.15">
      <c r="H23" s="393">
        <v>45295</v>
      </c>
      <c r="I23" s="58" t="s">
        <v>32</v>
      </c>
      <c r="J23" s="62" t="s">
        <v>36</v>
      </c>
      <c r="K23" s="393">
        <v>45302</v>
      </c>
      <c r="L23" s="6" t="s">
        <v>92</v>
      </c>
      <c r="M23" s="6" t="s">
        <v>96</v>
      </c>
    </row>
    <row r="24" spans="8:13" x14ac:dyDescent="0.15">
      <c r="H24" s="421"/>
      <c r="I24" s="48"/>
      <c r="J24" s="8"/>
      <c r="K24" s="394"/>
      <c r="L24" s="7"/>
      <c r="M24" s="7"/>
    </row>
    <row r="25" spans="8:13" x14ac:dyDescent="0.15">
      <c r="H25" s="394"/>
      <c r="I25" s="58" t="s">
        <v>33</v>
      </c>
      <c r="J25" s="16" t="s">
        <v>38</v>
      </c>
      <c r="K25" s="394"/>
      <c r="L25" s="7" t="s">
        <v>93</v>
      </c>
      <c r="M25" s="7" t="s">
        <v>98</v>
      </c>
    </row>
    <row r="26" spans="8:13" x14ac:dyDescent="0.15">
      <c r="H26" s="421"/>
      <c r="I26" s="48" t="s">
        <v>34</v>
      </c>
      <c r="J26" s="8" t="s">
        <v>39</v>
      </c>
      <c r="K26" s="394"/>
      <c r="L26" s="7" t="s">
        <v>94</v>
      </c>
      <c r="M26" s="7" t="s">
        <v>99</v>
      </c>
    </row>
    <row r="27" spans="8:13" x14ac:dyDescent="0.15">
      <c r="H27" s="394"/>
      <c r="I27" s="58" t="s">
        <v>35</v>
      </c>
      <c r="J27" s="16" t="s">
        <v>40</v>
      </c>
      <c r="K27" s="394"/>
      <c r="L27" s="7" t="s">
        <v>95</v>
      </c>
      <c r="M27" s="7" t="s">
        <v>100</v>
      </c>
    </row>
    <row r="28" spans="8:13" ht="15" customHeight="1" x14ac:dyDescent="0.15">
      <c r="H28" s="396">
        <f>H23</f>
        <v>45295</v>
      </c>
      <c r="I28" s="12">
        <v>389</v>
      </c>
      <c r="J28" s="12">
        <v>385</v>
      </c>
      <c r="K28" s="396">
        <f>K23</f>
        <v>45302</v>
      </c>
      <c r="L28" s="12">
        <v>360</v>
      </c>
      <c r="M28" s="12">
        <v>379</v>
      </c>
    </row>
    <row r="29" spans="8:13" ht="13.5" customHeight="1" thickBot="1" x14ac:dyDescent="0.2">
      <c r="H29" s="397"/>
      <c r="I29" s="13">
        <v>1.2</v>
      </c>
      <c r="J29" s="13">
        <v>1.4</v>
      </c>
      <c r="K29" s="397"/>
      <c r="L29" s="13">
        <v>0.9</v>
      </c>
      <c r="M29" s="13">
        <v>1.1000000000000001</v>
      </c>
    </row>
    <row r="30" spans="8:13" ht="13.5" customHeight="1" x14ac:dyDescent="0.15">
      <c r="H30" s="393">
        <v>45296</v>
      </c>
      <c r="I30" s="64" t="s">
        <v>41</v>
      </c>
      <c r="J30" s="62" t="s">
        <v>46</v>
      </c>
      <c r="K30" s="394">
        <v>45303</v>
      </c>
      <c r="L30" s="45" t="s">
        <v>927</v>
      </c>
      <c r="M30" s="14" t="s">
        <v>928</v>
      </c>
    </row>
    <row r="31" spans="8:13" x14ac:dyDescent="0.15">
      <c r="H31" s="394"/>
      <c r="I31" s="47"/>
      <c r="J31" s="8"/>
      <c r="K31" s="394"/>
      <c r="L31" s="7"/>
      <c r="M31" s="7"/>
    </row>
    <row r="32" spans="8:13" x14ac:dyDescent="0.15">
      <c r="H32" s="394"/>
      <c r="I32" s="65" t="s">
        <v>43</v>
      </c>
      <c r="J32" s="16" t="s">
        <v>47</v>
      </c>
      <c r="K32" s="394"/>
      <c r="L32" s="7" t="s">
        <v>102</v>
      </c>
      <c r="M32" s="7" t="s">
        <v>107</v>
      </c>
    </row>
    <row r="33" spans="1:13" x14ac:dyDescent="0.15">
      <c r="H33" s="394"/>
      <c r="I33" s="47" t="s">
        <v>44</v>
      </c>
      <c r="J33" s="8" t="s">
        <v>48</v>
      </c>
      <c r="K33" s="394"/>
      <c r="L33" s="7" t="s">
        <v>103</v>
      </c>
      <c r="M33" s="7" t="s">
        <v>108</v>
      </c>
    </row>
    <row r="34" spans="1:13" x14ac:dyDescent="0.15">
      <c r="H34" s="394"/>
      <c r="I34" s="65" t="s">
        <v>45</v>
      </c>
      <c r="J34" s="16" t="s">
        <v>49</v>
      </c>
      <c r="K34" s="394"/>
      <c r="L34" s="7" t="s">
        <v>104</v>
      </c>
      <c r="M34" s="7" t="s">
        <v>109</v>
      </c>
    </row>
    <row r="35" spans="1:13" ht="15" customHeight="1" x14ac:dyDescent="0.15">
      <c r="H35" s="396">
        <f>H30</f>
        <v>45296</v>
      </c>
      <c r="I35" s="12">
        <v>407</v>
      </c>
      <c r="J35" s="12">
        <v>379</v>
      </c>
      <c r="K35" s="396">
        <f>K30</f>
        <v>45303</v>
      </c>
      <c r="L35" s="12">
        <v>385</v>
      </c>
      <c r="M35" s="12">
        <v>451</v>
      </c>
    </row>
    <row r="36" spans="1:13" ht="13.5" customHeight="1" thickBot="1" x14ac:dyDescent="0.2">
      <c r="H36" s="397"/>
      <c r="I36" s="13">
        <v>1.4</v>
      </c>
      <c r="J36" s="13">
        <v>1.1000000000000001</v>
      </c>
      <c r="K36" s="397"/>
      <c r="L36" s="13">
        <v>1.6</v>
      </c>
      <c r="M36" s="13">
        <v>1.2</v>
      </c>
    </row>
    <row r="37" spans="1:13" ht="13.5" customHeight="1" x14ac:dyDescent="0.15">
      <c r="A37" s="417"/>
      <c r="B37" s="417"/>
      <c r="C37" s="417"/>
      <c r="D37" s="417"/>
      <c r="E37" s="417"/>
      <c r="F37" s="417"/>
      <c r="G37" s="417"/>
      <c r="H37" s="393">
        <v>45297</v>
      </c>
      <c r="I37" s="64" t="s">
        <v>50</v>
      </c>
      <c r="J37" s="62" t="s">
        <v>54</v>
      </c>
      <c r="K37" s="393">
        <v>45304</v>
      </c>
      <c r="L37" s="45" t="s">
        <v>929</v>
      </c>
      <c r="M37" s="14" t="s">
        <v>114</v>
      </c>
    </row>
    <row r="38" spans="1:13" ht="13.15" customHeight="1" x14ac:dyDescent="0.15">
      <c r="A38" s="417"/>
      <c r="B38" s="417"/>
      <c r="C38" s="417"/>
      <c r="D38" s="417"/>
      <c r="E38" s="417"/>
      <c r="F38" s="417"/>
      <c r="G38" s="417"/>
      <c r="H38" s="394"/>
      <c r="I38" s="47"/>
      <c r="J38" s="8"/>
      <c r="K38" s="394"/>
      <c r="L38" s="7"/>
      <c r="M38" s="7"/>
    </row>
    <row r="39" spans="1:13" ht="13.15" customHeight="1" x14ac:dyDescent="0.15">
      <c r="A39" s="418" t="s">
        <v>2</v>
      </c>
      <c r="B39" s="418"/>
      <c r="C39" s="418"/>
      <c r="D39" s="418"/>
      <c r="E39" s="418"/>
      <c r="F39" s="418"/>
      <c r="G39" s="418"/>
      <c r="H39" s="394"/>
      <c r="I39" s="65" t="s">
        <v>51</v>
      </c>
      <c r="J39" s="16" t="s">
        <v>56</v>
      </c>
      <c r="K39" s="394"/>
      <c r="L39" s="7" t="s">
        <v>111</v>
      </c>
      <c r="M39" s="7" t="s">
        <v>116</v>
      </c>
    </row>
    <row r="40" spans="1:13" ht="13.15" customHeight="1" x14ac:dyDescent="0.15">
      <c r="A40" s="418"/>
      <c r="B40" s="418"/>
      <c r="C40" s="418"/>
      <c r="D40" s="418"/>
      <c r="E40" s="418"/>
      <c r="F40" s="418"/>
      <c r="G40" s="418"/>
      <c r="H40" s="394"/>
      <c r="I40" s="47" t="s">
        <v>52</v>
      </c>
      <c r="J40" s="8" t="s">
        <v>57</v>
      </c>
      <c r="K40" s="394"/>
      <c r="L40" s="7" t="s">
        <v>112</v>
      </c>
      <c r="M40" s="7" t="s">
        <v>117</v>
      </c>
    </row>
    <row r="41" spans="1:13" ht="13.15" customHeight="1" x14ac:dyDescent="0.15">
      <c r="A41" s="418"/>
      <c r="B41" s="418"/>
      <c r="C41" s="418"/>
      <c r="D41" s="418"/>
      <c r="E41" s="418"/>
      <c r="F41" s="418"/>
      <c r="G41" s="418"/>
      <c r="H41" s="394"/>
      <c r="I41" s="47" t="s">
        <v>53</v>
      </c>
      <c r="J41" s="8" t="s">
        <v>58</v>
      </c>
      <c r="K41" s="394"/>
      <c r="L41" s="7" t="s">
        <v>113</v>
      </c>
      <c r="M41" s="7" t="s">
        <v>118</v>
      </c>
    </row>
    <row r="42" spans="1:13" ht="15" customHeight="1" x14ac:dyDescent="0.15">
      <c r="A42" s="418"/>
      <c r="B42" s="418"/>
      <c r="C42" s="418"/>
      <c r="D42" s="418"/>
      <c r="E42" s="418"/>
      <c r="F42" s="418"/>
      <c r="G42" s="418"/>
      <c r="H42" s="396">
        <f>H37</f>
        <v>45297</v>
      </c>
      <c r="I42" s="12">
        <v>384</v>
      </c>
      <c r="J42" s="12">
        <v>467</v>
      </c>
      <c r="K42" s="396">
        <f>K37</f>
        <v>45304</v>
      </c>
      <c r="L42" s="12">
        <v>365</v>
      </c>
      <c r="M42" s="12">
        <v>416</v>
      </c>
    </row>
    <row r="43" spans="1:13" ht="13.5" customHeight="1" thickBot="1" x14ac:dyDescent="0.2">
      <c r="A43" s="419" t="s">
        <v>3</v>
      </c>
      <c r="B43" s="419"/>
      <c r="C43" s="419"/>
      <c r="D43" s="419"/>
      <c r="E43" s="419"/>
      <c r="F43" s="419"/>
      <c r="G43" s="419"/>
      <c r="H43" s="397"/>
      <c r="I43" s="13">
        <v>1.3</v>
      </c>
      <c r="J43" s="13">
        <v>1.1000000000000001</v>
      </c>
      <c r="K43" s="397"/>
      <c r="L43" s="13">
        <v>1.4</v>
      </c>
      <c r="M43" s="13">
        <v>1.9</v>
      </c>
    </row>
    <row r="44" spans="1:13" ht="13.5" customHeight="1" x14ac:dyDescent="0.15">
      <c r="A44" s="419"/>
      <c r="B44" s="419"/>
      <c r="C44" s="419"/>
      <c r="D44" s="419"/>
      <c r="E44" s="419"/>
      <c r="F44" s="419"/>
      <c r="G44" s="419"/>
      <c r="H44" s="420">
        <v>45298</v>
      </c>
      <c r="I44" s="56" t="s">
        <v>59</v>
      </c>
      <c r="J44" s="62" t="s">
        <v>63</v>
      </c>
      <c r="K44" s="393">
        <v>45305</v>
      </c>
      <c r="L44" s="14" t="s">
        <v>119</v>
      </c>
      <c r="M44" s="14" t="s">
        <v>124</v>
      </c>
    </row>
    <row r="45" spans="1:13" ht="13.5" customHeight="1" x14ac:dyDescent="0.15">
      <c r="A45" s="422" t="s">
        <v>4</v>
      </c>
      <c r="B45" s="423"/>
      <c r="C45" s="423"/>
      <c r="D45" s="423"/>
      <c r="E45" s="423"/>
      <c r="F45" s="423"/>
      <c r="G45" s="423"/>
      <c r="H45" s="421"/>
      <c r="I45" s="48"/>
      <c r="J45" s="8"/>
      <c r="K45" s="394"/>
      <c r="L45" s="8"/>
      <c r="M45" s="7"/>
    </row>
    <row r="46" spans="1:13" ht="13.5" customHeight="1" x14ac:dyDescent="0.15">
      <c r="A46" s="423"/>
      <c r="B46" s="423"/>
      <c r="C46" s="423"/>
      <c r="D46" s="423"/>
      <c r="E46" s="423"/>
      <c r="F46" s="423"/>
      <c r="G46" s="423"/>
      <c r="H46" s="421"/>
      <c r="I46" s="58" t="s">
        <v>60</v>
      </c>
      <c r="J46" s="16" t="s">
        <v>65</v>
      </c>
      <c r="K46" s="394"/>
      <c r="L46" s="7" t="s">
        <v>121</v>
      </c>
      <c r="M46" s="7" t="s">
        <v>126</v>
      </c>
    </row>
    <row r="47" spans="1:13" ht="13.5" customHeight="1" x14ac:dyDescent="0.15">
      <c r="A47" s="423"/>
      <c r="B47" s="423"/>
      <c r="C47" s="423"/>
      <c r="D47" s="423"/>
      <c r="E47" s="423"/>
      <c r="F47" s="423"/>
      <c r="G47" s="423"/>
      <c r="H47" s="421"/>
      <c r="I47" s="48" t="s">
        <v>61</v>
      </c>
      <c r="J47" s="8" t="s">
        <v>938</v>
      </c>
      <c r="K47" s="394"/>
      <c r="L47" s="7" t="s">
        <v>122</v>
      </c>
      <c r="M47" s="7" t="s">
        <v>127</v>
      </c>
    </row>
    <row r="48" spans="1:13" ht="13.5" customHeight="1" x14ac:dyDescent="0.15">
      <c r="A48" s="422" t="s">
        <v>5</v>
      </c>
      <c r="B48" s="423"/>
      <c r="C48" s="423"/>
      <c r="D48" s="423"/>
      <c r="E48" s="423"/>
      <c r="F48" s="423"/>
      <c r="G48" s="423"/>
      <c r="H48" s="421"/>
      <c r="I48" s="58" t="s">
        <v>62</v>
      </c>
      <c r="J48" s="16" t="s">
        <v>67</v>
      </c>
      <c r="K48" s="421"/>
      <c r="L48" s="7" t="s">
        <v>123</v>
      </c>
      <c r="M48" s="8" t="s">
        <v>128</v>
      </c>
    </row>
    <row r="49" spans="1:13" ht="15" customHeight="1" x14ac:dyDescent="0.15">
      <c r="A49" s="423"/>
      <c r="B49" s="423"/>
      <c r="C49" s="423"/>
      <c r="D49" s="423"/>
      <c r="E49" s="423"/>
      <c r="F49" s="423"/>
      <c r="G49" s="423"/>
      <c r="H49" s="396">
        <f>H44</f>
        <v>45298</v>
      </c>
      <c r="I49" s="12">
        <v>374</v>
      </c>
      <c r="J49" s="12">
        <v>459</v>
      </c>
      <c r="K49" s="396">
        <f>K44</f>
        <v>45305</v>
      </c>
      <c r="L49" s="12">
        <v>385</v>
      </c>
      <c r="M49" s="12">
        <v>457</v>
      </c>
    </row>
    <row r="50" spans="1:13" ht="13.5" customHeight="1" thickBot="1" x14ac:dyDescent="0.2">
      <c r="A50" s="423"/>
      <c r="B50" s="423"/>
      <c r="C50" s="423"/>
      <c r="D50" s="423"/>
      <c r="E50" s="423"/>
      <c r="F50" s="423"/>
      <c r="G50" s="423"/>
      <c r="H50" s="397"/>
      <c r="I50" s="13">
        <v>1.1000000000000001</v>
      </c>
      <c r="J50" s="13">
        <v>1</v>
      </c>
      <c r="K50" s="397"/>
      <c r="L50" s="13">
        <v>1.8</v>
      </c>
      <c r="M50" s="13">
        <v>2.1</v>
      </c>
    </row>
  </sheetData>
  <mergeCells count="35">
    <mergeCell ref="A1:G3"/>
    <mergeCell ref="H2:H6"/>
    <mergeCell ref="K2:K6"/>
    <mergeCell ref="A4:G4"/>
    <mergeCell ref="H7:H8"/>
    <mergeCell ref="K7:K8"/>
    <mergeCell ref="H30:H34"/>
    <mergeCell ref="K30:K34"/>
    <mergeCell ref="H35:H36"/>
    <mergeCell ref="K35:K36"/>
    <mergeCell ref="H9:H13"/>
    <mergeCell ref="K9:K13"/>
    <mergeCell ref="H14:H15"/>
    <mergeCell ref="K14:K15"/>
    <mergeCell ref="H16:H20"/>
    <mergeCell ref="K16:K20"/>
    <mergeCell ref="H21:H22"/>
    <mergeCell ref="K21:K22"/>
    <mergeCell ref="H23:H27"/>
    <mergeCell ref="K23:K27"/>
    <mergeCell ref="H28:H29"/>
    <mergeCell ref="K28:K29"/>
    <mergeCell ref="A37:G38"/>
    <mergeCell ref="H37:H41"/>
    <mergeCell ref="K37:K41"/>
    <mergeCell ref="A39:G42"/>
    <mergeCell ref="H42:H43"/>
    <mergeCell ref="K42:K43"/>
    <mergeCell ref="A43:G44"/>
    <mergeCell ref="H44:H48"/>
    <mergeCell ref="K44:K48"/>
    <mergeCell ref="A45:G47"/>
    <mergeCell ref="A48:G50"/>
    <mergeCell ref="H49:H50"/>
    <mergeCell ref="K49:K50"/>
  </mergeCells>
  <phoneticPr fontId="3"/>
  <conditionalFormatting sqref="A5:B65534 C5:G1048576">
    <cfRule type="containsErrors" dxfId="28" priority="65" stopIfTrue="1">
      <formula>ISERROR(A5)</formula>
    </cfRule>
  </conditionalFormatting>
  <conditionalFormatting sqref="A4:G4">
    <cfRule type="containsErrors" dxfId="27" priority="4" stopIfTrue="1">
      <formula>ISERROR(A4)</formula>
    </cfRule>
  </conditionalFormatting>
  <conditionalFormatting sqref="C1:G3 A3:B3">
    <cfRule type="containsErrors" dxfId="26" priority="3" stopIfTrue="1">
      <formula>ISERROR(A1)</formula>
    </cfRule>
  </conditionalFormatting>
  <printOptions horizontalCentered="1" verticalCentered="1"/>
  <pageMargins left="0" right="0" top="0" bottom="0" header="0" footer="0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AD18-6DAB-4C30-92F5-CCF9DCBD3CC9}">
  <sheetPr>
    <tabColor rgb="FFFFC000"/>
    <pageSetUpPr fitToPage="1"/>
  </sheetPr>
  <dimension ref="A1:I50"/>
  <sheetViews>
    <sheetView showZeros="0" zoomScaleNormal="100" zoomScaleSheetLayoutView="70" workbookViewId="0"/>
  </sheetViews>
  <sheetFormatPr defaultColWidth="9" defaultRowHeight="13.5" x14ac:dyDescent="0.15"/>
  <cols>
    <col min="1" max="1" width="2.125" style="25" customWidth="1"/>
    <col min="2" max="3" width="24.625" style="26" customWidth="1"/>
    <col min="4" max="4" width="2.125" style="25" customWidth="1"/>
    <col min="5" max="6" width="24.625" style="26" customWidth="1"/>
    <col min="7" max="7" width="2.125" style="25" customWidth="1"/>
    <col min="8" max="8" width="24.625" style="26" customWidth="1"/>
    <col min="9" max="9" width="24.625" style="5" customWidth="1"/>
    <col min="10" max="16384" width="9" style="5"/>
  </cols>
  <sheetData>
    <row r="1" spans="1:9" ht="13.5" customHeight="1" thickBot="1" x14ac:dyDescent="0.2">
      <c r="B1" s="42" t="s">
        <v>0</v>
      </c>
      <c r="C1" s="2" t="s">
        <v>1</v>
      </c>
      <c r="E1" s="42" t="s">
        <v>0</v>
      </c>
      <c r="F1" s="2" t="s">
        <v>1</v>
      </c>
      <c r="H1" s="42" t="s">
        <v>0</v>
      </c>
      <c r="I1" s="2" t="s">
        <v>1</v>
      </c>
    </row>
    <row r="2" spans="1:9" ht="13.5" customHeight="1" x14ac:dyDescent="0.15">
      <c r="A2" s="393">
        <v>45306</v>
      </c>
      <c r="B2" s="68" t="s">
        <v>930</v>
      </c>
      <c r="C2" s="6" t="s">
        <v>135</v>
      </c>
      <c r="D2" s="420">
        <v>45313</v>
      </c>
      <c r="E2" s="6" t="s">
        <v>191</v>
      </c>
      <c r="F2" s="69" t="s">
        <v>195</v>
      </c>
      <c r="G2" s="393">
        <v>45320</v>
      </c>
      <c r="H2" s="41" t="s">
        <v>250</v>
      </c>
      <c r="I2" s="41" t="s">
        <v>254</v>
      </c>
    </row>
    <row r="3" spans="1:9" x14ac:dyDescent="0.15">
      <c r="A3" s="394"/>
      <c r="B3" s="70"/>
      <c r="C3" s="7"/>
      <c r="D3" s="421"/>
      <c r="E3" s="16"/>
      <c r="F3" s="14"/>
      <c r="G3" s="394"/>
      <c r="H3" s="32"/>
      <c r="I3" s="8"/>
    </row>
    <row r="4" spans="1:9" x14ac:dyDescent="0.15">
      <c r="A4" s="394"/>
      <c r="B4" s="70" t="s">
        <v>132</v>
      </c>
      <c r="C4" s="7" t="s">
        <v>136</v>
      </c>
      <c r="D4" s="421"/>
      <c r="E4" s="7" t="s">
        <v>192</v>
      </c>
      <c r="F4" s="7" t="s">
        <v>196</v>
      </c>
      <c r="G4" s="394"/>
      <c r="H4" s="8" t="s">
        <v>251</v>
      </c>
      <c r="I4" s="8" t="s">
        <v>256</v>
      </c>
    </row>
    <row r="5" spans="1:9" x14ac:dyDescent="0.15">
      <c r="A5" s="394"/>
      <c r="B5" s="70" t="s">
        <v>133</v>
      </c>
      <c r="C5" s="7" t="s">
        <v>137</v>
      </c>
      <c r="D5" s="421"/>
      <c r="E5" s="7" t="s">
        <v>193</v>
      </c>
      <c r="F5" s="7" t="s">
        <v>197</v>
      </c>
      <c r="G5" s="394"/>
      <c r="H5" s="8" t="s">
        <v>252</v>
      </c>
      <c r="I5" s="8" t="s">
        <v>257</v>
      </c>
    </row>
    <row r="6" spans="1:9" ht="15" customHeight="1" x14ac:dyDescent="0.15">
      <c r="A6" s="394"/>
      <c r="B6" s="70" t="s">
        <v>134</v>
      </c>
      <c r="C6" s="7" t="s">
        <v>138</v>
      </c>
      <c r="D6" s="421"/>
      <c r="E6" s="7" t="s">
        <v>194</v>
      </c>
      <c r="F6" s="7" t="s">
        <v>198</v>
      </c>
      <c r="G6" s="394"/>
      <c r="H6" s="8" t="s">
        <v>253</v>
      </c>
      <c r="I6" s="8" t="s">
        <v>258</v>
      </c>
    </row>
    <row r="7" spans="1:9" ht="13.5" customHeight="1" x14ac:dyDescent="0.15">
      <c r="A7" s="396">
        <f>A2</f>
        <v>45306</v>
      </c>
      <c r="B7" s="12">
        <v>452</v>
      </c>
      <c r="C7" s="12">
        <v>375</v>
      </c>
      <c r="D7" s="396">
        <f>D2</f>
        <v>45313</v>
      </c>
      <c r="E7" s="12">
        <v>440</v>
      </c>
      <c r="F7" s="12">
        <v>403</v>
      </c>
      <c r="G7" s="396">
        <f>G2</f>
        <v>45320</v>
      </c>
      <c r="H7" s="12">
        <v>410</v>
      </c>
      <c r="I7" s="12">
        <v>451</v>
      </c>
    </row>
    <row r="8" spans="1:9" ht="13.5" customHeight="1" thickBot="1" x14ac:dyDescent="0.2">
      <c r="A8" s="397"/>
      <c r="B8" s="13">
        <v>1.5</v>
      </c>
      <c r="C8" s="13">
        <v>1.1000000000000001</v>
      </c>
      <c r="D8" s="397"/>
      <c r="E8" s="13">
        <v>1.6</v>
      </c>
      <c r="F8" s="13">
        <v>1.3</v>
      </c>
      <c r="G8" s="397"/>
      <c r="H8" s="13">
        <v>1.4</v>
      </c>
      <c r="I8" s="13">
        <v>1.7</v>
      </c>
    </row>
    <row r="9" spans="1:9" ht="13.5" customHeight="1" x14ac:dyDescent="0.15">
      <c r="A9" s="393">
        <v>45307</v>
      </c>
      <c r="B9" s="68" t="s">
        <v>139</v>
      </c>
      <c r="C9" s="6" t="s">
        <v>143</v>
      </c>
      <c r="D9" s="420">
        <v>45314</v>
      </c>
      <c r="E9" s="6" t="s">
        <v>199</v>
      </c>
      <c r="F9" s="6" t="s">
        <v>204</v>
      </c>
      <c r="G9" s="393">
        <v>45321</v>
      </c>
      <c r="H9" s="41" t="s">
        <v>259</v>
      </c>
      <c r="I9" s="41" t="s">
        <v>264</v>
      </c>
    </row>
    <row r="10" spans="1:9" x14ac:dyDescent="0.15">
      <c r="A10" s="394"/>
      <c r="B10" s="70"/>
      <c r="C10" s="20"/>
      <c r="D10" s="421"/>
      <c r="E10" s="7"/>
      <c r="F10" s="14"/>
      <c r="G10" s="394"/>
      <c r="H10" s="8"/>
      <c r="I10" s="8"/>
    </row>
    <row r="11" spans="1:9" x14ac:dyDescent="0.15">
      <c r="A11" s="394"/>
      <c r="B11" s="70" t="s">
        <v>140</v>
      </c>
      <c r="C11" s="7" t="s">
        <v>144</v>
      </c>
      <c r="D11" s="421"/>
      <c r="E11" s="7" t="s">
        <v>201</v>
      </c>
      <c r="F11" s="7" t="s">
        <v>206</v>
      </c>
      <c r="G11" s="394"/>
      <c r="H11" s="8" t="s">
        <v>261</v>
      </c>
      <c r="I11" s="8" t="s">
        <v>265</v>
      </c>
    </row>
    <row r="12" spans="1:9" x14ac:dyDescent="0.15">
      <c r="A12" s="394"/>
      <c r="B12" s="70" t="s">
        <v>141</v>
      </c>
      <c r="C12" s="7" t="s">
        <v>145</v>
      </c>
      <c r="D12" s="421"/>
      <c r="E12" s="7" t="s">
        <v>202</v>
      </c>
      <c r="F12" s="7" t="s">
        <v>207</v>
      </c>
      <c r="G12" s="394"/>
      <c r="H12" s="8" t="s">
        <v>262</v>
      </c>
      <c r="I12" s="8"/>
    </row>
    <row r="13" spans="1:9" x14ac:dyDescent="0.15">
      <c r="A13" s="394"/>
      <c r="B13" s="70" t="s">
        <v>142</v>
      </c>
      <c r="C13" s="7" t="s">
        <v>146</v>
      </c>
      <c r="D13" s="421"/>
      <c r="E13" s="7" t="s">
        <v>203</v>
      </c>
      <c r="F13" s="7" t="s">
        <v>208</v>
      </c>
      <c r="G13" s="394"/>
      <c r="H13" s="8" t="s">
        <v>263</v>
      </c>
      <c r="I13" s="8" t="s">
        <v>266</v>
      </c>
    </row>
    <row r="14" spans="1:9" ht="13.5" customHeight="1" x14ac:dyDescent="0.15">
      <c r="A14" s="396">
        <f>A9</f>
        <v>45307</v>
      </c>
      <c r="B14" s="12">
        <v>438</v>
      </c>
      <c r="C14" s="12">
        <v>384</v>
      </c>
      <c r="D14" s="396">
        <f>D9</f>
        <v>45314</v>
      </c>
      <c r="E14" s="12">
        <v>448</v>
      </c>
      <c r="F14" s="12">
        <v>457</v>
      </c>
      <c r="G14" s="396">
        <f>G9</f>
        <v>45321</v>
      </c>
      <c r="H14" s="12">
        <v>490</v>
      </c>
      <c r="I14" s="12">
        <v>404</v>
      </c>
    </row>
    <row r="15" spans="1:9" ht="13.5" customHeight="1" thickBot="1" x14ac:dyDescent="0.2">
      <c r="A15" s="397"/>
      <c r="B15" s="13">
        <v>1.1000000000000001</v>
      </c>
      <c r="C15" s="13">
        <v>1.2</v>
      </c>
      <c r="D15" s="397"/>
      <c r="E15" s="13">
        <v>1.2</v>
      </c>
      <c r="F15" s="13">
        <v>0.9</v>
      </c>
      <c r="G15" s="397"/>
      <c r="H15" s="13">
        <v>2.1</v>
      </c>
      <c r="I15" s="13">
        <v>1.3</v>
      </c>
    </row>
    <row r="16" spans="1:9" ht="13.5" customHeight="1" x14ac:dyDescent="0.15">
      <c r="A16" s="393">
        <v>45308</v>
      </c>
      <c r="B16" s="68" t="s">
        <v>147</v>
      </c>
      <c r="C16" s="6" t="s">
        <v>152</v>
      </c>
      <c r="D16" s="420">
        <v>45315</v>
      </c>
      <c r="E16" s="6" t="s">
        <v>209</v>
      </c>
      <c r="F16" s="6" t="s">
        <v>931</v>
      </c>
      <c r="G16" s="393">
        <v>45322</v>
      </c>
      <c r="H16" s="32" t="s">
        <v>267</v>
      </c>
      <c r="I16" s="6" t="s">
        <v>271</v>
      </c>
    </row>
    <row r="17" spans="1:9" x14ac:dyDescent="0.15">
      <c r="A17" s="394"/>
      <c r="B17" s="70"/>
      <c r="C17" s="7"/>
      <c r="D17" s="421"/>
      <c r="E17" s="7"/>
      <c r="F17" s="7"/>
      <c r="G17" s="394"/>
      <c r="H17" s="8"/>
      <c r="I17" s="7"/>
    </row>
    <row r="18" spans="1:9" x14ac:dyDescent="0.15">
      <c r="A18" s="394"/>
      <c r="B18" s="70" t="s">
        <v>149</v>
      </c>
      <c r="C18" s="7" t="s">
        <v>154</v>
      </c>
      <c r="D18" s="421"/>
      <c r="E18" s="7" t="s">
        <v>211</v>
      </c>
      <c r="F18" s="7" t="s">
        <v>215</v>
      </c>
      <c r="G18" s="394"/>
      <c r="H18" s="8" t="s">
        <v>268</v>
      </c>
      <c r="I18" s="7" t="s">
        <v>272</v>
      </c>
    </row>
    <row r="19" spans="1:9" x14ac:dyDescent="0.15">
      <c r="A19" s="394"/>
      <c r="B19" s="70" t="s">
        <v>150</v>
      </c>
      <c r="C19" s="7" t="s">
        <v>155</v>
      </c>
      <c r="D19" s="421"/>
      <c r="E19" s="7" t="s">
        <v>212</v>
      </c>
      <c r="F19" s="7" t="s">
        <v>216</v>
      </c>
      <c r="G19" s="394"/>
      <c r="H19" s="8" t="s">
        <v>269</v>
      </c>
      <c r="I19" s="7" t="s">
        <v>273</v>
      </c>
    </row>
    <row r="20" spans="1:9" x14ac:dyDescent="0.15">
      <c r="A20" s="394"/>
      <c r="B20" s="70" t="s">
        <v>151</v>
      </c>
      <c r="C20" s="7" t="s">
        <v>156</v>
      </c>
      <c r="D20" s="421"/>
      <c r="E20" s="7" t="s">
        <v>213</v>
      </c>
      <c r="F20" s="7" t="s">
        <v>217</v>
      </c>
      <c r="G20" s="394"/>
      <c r="H20" s="8" t="s">
        <v>270</v>
      </c>
      <c r="I20" s="7" t="s">
        <v>274</v>
      </c>
    </row>
    <row r="21" spans="1:9" ht="13.5" customHeight="1" x14ac:dyDescent="0.15">
      <c r="A21" s="396">
        <f>A16</f>
        <v>45308</v>
      </c>
      <c r="B21" s="12">
        <v>427</v>
      </c>
      <c r="C21" s="12">
        <v>409</v>
      </c>
      <c r="D21" s="396">
        <f>D16</f>
        <v>45315</v>
      </c>
      <c r="E21" s="12">
        <v>380</v>
      </c>
      <c r="F21" s="12">
        <v>368</v>
      </c>
      <c r="G21" s="396">
        <f>G16</f>
        <v>45322</v>
      </c>
      <c r="H21" s="12">
        <v>374</v>
      </c>
      <c r="I21" s="12">
        <v>407</v>
      </c>
    </row>
    <row r="22" spans="1:9" ht="13.5" customHeight="1" thickBot="1" x14ac:dyDescent="0.2">
      <c r="A22" s="397"/>
      <c r="B22" s="13">
        <v>1.8</v>
      </c>
      <c r="C22" s="13">
        <v>1.3</v>
      </c>
      <c r="D22" s="397"/>
      <c r="E22" s="13">
        <v>1.4</v>
      </c>
      <c r="F22" s="13">
        <v>1.6</v>
      </c>
      <c r="G22" s="397"/>
      <c r="H22" s="13">
        <v>1.2</v>
      </c>
      <c r="I22" s="13">
        <v>1.8</v>
      </c>
    </row>
    <row r="23" spans="1:9" ht="13.5" customHeight="1" thickBot="1" x14ac:dyDescent="0.2">
      <c r="A23" s="393">
        <v>45309</v>
      </c>
      <c r="B23" s="68" t="s">
        <v>157</v>
      </c>
      <c r="C23" s="6" t="s">
        <v>160</v>
      </c>
      <c r="D23" s="393">
        <v>45316</v>
      </c>
      <c r="E23" s="41" t="s">
        <v>218</v>
      </c>
      <c r="F23" s="6" t="s">
        <v>932</v>
      </c>
      <c r="G23" s="404"/>
    </row>
    <row r="24" spans="1:9" ht="13.15" customHeight="1" x14ac:dyDescent="0.15">
      <c r="A24" s="394"/>
      <c r="C24" s="7"/>
      <c r="D24" s="394"/>
      <c r="E24" s="8"/>
      <c r="F24" s="7"/>
      <c r="G24" s="404"/>
      <c r="H24" s="427" t="s">
        <v>304</v>
      </c>
      <c r="I24" s="428"/>
    </row>
    <row r="25" spans="1:9" ht="13.15" customHeight="1" x14ac:dyDescent="0.15">
      <c r="A25" s="394"/>
      <c r="B25" s="7" t="s">
        <v>933</v>
      </c>
      <c r="C25" s="7" t="s">
        <v>162</v>
      </c>
      <c r="D25" s="394"/>
      <c r="E25" s="8" t="s">
        <v>220</v>
      </c>
      <c r="F25" s="7" t="s">
        <v>224</v>
      </c>
      <c r="G25" s="404"/>
      <c r="H25" s="429"/>
      <c r="I25" s="430"/>
    </row>
    <row r="26" spans="1:9" ht="13.15" customHeight="1" x14ac:dyDescent="0.15">
      <c r="A26" s="394"/>
      <c r="B26" s="70"/>
      <c r="C26" s="7" t="s">
        <v>163</v>
      </c>
      <c r="D26" s="394"/>
      <c r="E26" s="8" t="s">
        <v>221</v>
      </c>
      <c r="F26" s="7" t="s">
        <v>225</v>
      </c>
      <c r="G26" s="404"/>
      <c r="H26" s="429"/>
      <c r="I26" s="430"/>
    </row>
    <row r="27" spans="1:9" ht="13.15" customHeight="1" x14ac:dyDescent="0.15">
      <c r="A27" s="394"/>
      <c r="B27" s="70" t="s">
        <v>159</v>
      </c>
      <c r="C27" s="7" t="s">
        <v>164</v>
      </c>
      <c r="D27" s="394"/>
      <c r="E27" s="8" t="s">
        <v>222</v>
      </c>
      <c r="F27" s="7" t="s">
        <v>226</v>
      </c>
      <c r="G27" s="404"/>
      <c r="H27" s="429"/>
      <c r="I27" s="430"/>
    </row>
    <row r="28" spans="1:9" ht="13.15" customHeight="1" x14ac:dyDescent="0.15">
      <c r="A28" s="396">
        <f>A23</f>
        <v>45309</v>
      </c>
      <c r="B28" s="12">
        <v>383</v>
      </c>
      <c r="C28" s="12">
        <v>459</v>
      </c>
      <c r="D28" s="396">
        <f>D23</f>
        <v>45316</v>
      </c>
      <c r="E28" s="12">
        <v>404</v>
      </c>
      <c r="F28" s="12">
        <v>357</v>
      </c>
      <c r="G28" s="37"/>
      <c r="H28" s="429"/>
      <c r="I28" s="430"/>
    </row>
    <row r="29" spans="1:9" ht="13.15" customHeight="1" thickBot="1" x14ac:dyDescent="0.2">
      <c r="A29" s="397"/>
      <c r="B29" s="13">
        <v>1.7</v>
      </c>
      <c r="C29" s="13">
        <v>1.4</v>
      </c>
      <c r="D29" s="397"/>
      <c r="E29" s="13">
        <v>1.5</v>
      </c>
      <c r="F29" s="13">
        <v>0.9</v>
      </c>
      <c r="G29" s="37"/>
      <c r="H29" s="429"/>
      <c r="I29" s="430"/>
    </row>
    <row r="30" spans="1:9" ht="13.15" customHeight="1" x14ac:dyDescent="0.15">
      <c r="A30" s="393">
        <v>45310</v>
      </c>
      <c r="B30" s="68" t="s">
        <v>165</v>
      </c>
      <c r="C30" s="45" t="s">
        <v>169</v>
      </c>
      <c r="D30" s="393">
        <v>45317</v>
      </c>
      <c r="E30" s="41" t="s">
        <v>227</v>
      </c>
      <c r="F30" s="6" t="s">
        <v>934</v>
      </c>
      <c r="G30" s="404"/>
      <c r="H30" s="429"/>
      <c r="I30" s="430"/>
    </row>
    <row r="31" spans="1:9" ht="13.15" customHeight="1" x14ac:dyDescent="0.15">
      <c r="A31" s="394"/>
      <c r="B31" s="70"/>
      <c r="C31" s="7"/>
      <c r="D31" s="394"/>
      <c r="E31" s="49"/>
      <c r="F31" s="7"/>
      <c r="G31" s="404"/>
      <c r="H31" s="429"/>
      <c r="I31" s="430"/>
    </row>
    <row r="32" spans="1:9" ht="13.15" customHeight="1" x14ac:dyDescent="0.15">
      <c r="A32" s="394"/>
      <c r="B32" s="70" t="s">
        <v>166</v>
      </c>
      <c r="C32" s="7" t="s">
        <v>170</v>
      </c>
      <c r="D32" s="394"/>
      <c r="E32" s="8" t="s">
        <v>229</v>
      </c>
      <c r="F32" s="7" t="s">
        <v>233</v>
      </c>
      <c r="G32" s="404"/>
      <c r="H32" s="429"/>
      <c r="I32" s="430"/>
    </row>
    <row r="33" spans="1:9" ht="13.15" customHeight="1" x14ac:dyDescent="0.15">
      <c r="A33" s="394"/>
      <c r="B33" s="70" t="s">
        <v>167</v>
      </c>
      <c r="C33" s="7" t="s">
        <v>171</v>
      </c>
      <c r="D33" s="394"/>
      <c r="E33" s="8" t="s">
        <v>230</v>
      </c>
      <c r="F33" s="7" t="s">
        <v>234</v>
      </c>
      <c r="G33" s="404"/>
      <c r="H33" s="429"/>
      <c r="I33" s="430"/>
    </row>
    <row r="34" spans="1:9" ht="13.15" customHeight="1" x14ac:dyDescent="0.15">
      <c r="A34" s="394"/>
      <c r="B34" s="70" t="s">
        <v>168</v>
      </c>
      <c r="C34" s="7" t="s">
        <v>172</v>
      </c>
      <c r="D34" s="394"/>
      <c r="E34" s="8" t="s">
        <v>231</v>
      </c>
      <c r="F34" s="7" t="s">
        <v>235</v>
      </c>
      <c r="G34" s="404"/>
      <c r="H34" s="429"/>
      <c r="I34" s="430"/>
    </row>
    <row r="35" spans="1:9" ht="13.15" customHeight="1" x14ac:dyDescent="0.15">
      <c r="A35" s="396">
        <f>A30</f>
        <v>45310</v>
      </c>
      <c r="B35" s="12">
        <v>359</v>
      </c>
      <c r="C35" s="12">
        <v>363</v>
      </c>
      <c r="D35" s="396">
        <f>D30</f>
        <v>45317</v>
      </c>
      <c r="E35" s="12">
        <v>440</v>
      </c>
      <c r="F35" s="12">
        <v>384</v>
      </c>
      <c r="G35" s="37"/>
      <c r="H35" s="429"/>
      <c r="I35" s="430"/>
    </row>
    <row r="36" spans="1:9" ht="13.15" customHeight="1" thickBot="1" x14ac:dyDescent="0.2">
      <c r="A36" s="397"/>
      <c r="B36" s="13">
        <v>1.9</v>
      </c>
      <c r="C36" s="13">
        <v>1.6</v>
      </c>
      <c r="D36" s="397"/>
      <c r="E36" s="13">
        <v>1</v>
      </c>
      <c r="F36" s="13">
        <v>1.6</v>
      </c>
      <c r="G36" s="37"/>
      <c r="H36" s="429"/>
      <c r="I36" s="430"/>
    </row>
    <row r="37" spans="1:9" ht="13.15" customHeight="1" x14ac:dyDescent="0.15">
      <c r="A37" s="393">
        <v>45311</v>
      </c>
      <c r="B37" s="68" t="s">
        <v>173</v>
      </c>
      <c r="C37" s="6" t="s">
        <v>178</v>
      </c>
      <c r="D37" s="393">
        <v>45318</v>
      </c>
      <c r="E37" s="6" t="s">
        <v>236</v>
      </c>
      <c r="F37" s="6" t="s">
        <v>935</v>
      </c>
      <c r="G37" s="404"/>
      <c r="H37" s="429"/>
      <c r="I37" s="430"/>
    </row>
    <row r="38" spans="1:9" ht="13.15" customHeight="1" x14ac:dyDescent="0.15">
      <c r="A38" s="394"/>
      <c r="B38" s="70"/>
      <c r="C38" s="7"/>
      <c r="D38" s="394"/>
      <c r="E38" s="7"/>
      <c r="F38" s="7"/>
      <c r="G38" s="404"/>
      <c r="H38" s="429"/>
      <c r="I38" s="430"/>
    </row>
    <row r="39" spans="1:9" ht="13.15" customHeight="1" x14ac:dyDescent="0.15">
      <c r="A39" s="394"/>
      <c r="B39" s="70" t="s">
        <v>175</v>
      </c>
      <c r="C39" s="7" t="s">
        <v>179</v>
      </c>
      <c r="D39" s="394"/>
      <c r="E39" s="7" t="s">
        <v>237</v>
      </c>
      <c r="F39" s="7" t="s">
        <v>78</v>
      </c>
      <c r="G39" s="404"/>
      <c r="H39" s="429"/>
      <c r="I39" s="430"/>
    </row>
    <row r="40" spans="1:9" ht="13.15" customHeight="1" x14ac:dyDescent="0.15">
      <c r="A40" s="394"/>
      <c r="B40" s="70" t="s">
        <v>176</v>
      </c>
      <c r="C40" s="7" t="s">
        <v>180</v>
      </c>
      <c r="D40" s="394"/>
      <c r="E40" s="7" t="s">
        <v>238</v>
      </c>
      <c r="F40" s="7" t="s">
        <v>85</v>
      </c>
      <c r="G40" s="404"/>
      <c r="H40" s="429"/>
      <c r="I40" s="430"/>
    </row>
    <row r="41" spans="1:9" ht="13.15" customHeight="1" x14ac:dyDescent="0.15">
      <c r="A41" s="394"/>
      <c r="B41" s="70" t="s">
        <v>177</v>
      </c>
      <c r="C41" s="7" t="s">
        <v>181</v>
      </c>
      <c r="D41" s="394"/>
      <c r="E41" s="7" t="s">
        <v>239</v>
      </c>
      <c r="F41" s="7" t="s">
        <v>241</v>
      </c>
      <c r="G41" s="404"/>
      <c r="H41" s="429"/>
      <c r="I41" s="430"/>
    </row>
    <row r="42" spans="1:9" ht="13.15" customHeight="1" x14ac:dyDescent="0.15">
      <c r="A42" s="396">
        <f>A37</f>
        <v>45311</v>
      </c>
      <c r="B42" s="12">
        <v>467</v>
      </c>
      <c r="C42" s="12">
        <v>401</v>
      </c>
      <c r="D42" s="396">
        <f>D37</f>
        <v>45318</v>
      </c>
      <c r="E42" s="12">
        <v>389</v>
      </c>
      <c r="F42" s="12">
        <v>415</v>
      </c>
      <c r="G42" s="37"/>
      <c r="H42" s="429"/>
      <c r="I42" s="430"/>
    </row>
    <row r="43" spans="1:9" ht="13.15" customHeight="1" thickBot="1" x14ac:dyDescent="0.2">
      <c r="A43" s="397"/>
      <c r="B43" s="13">
        <v>1.6</v>
      </c>
      <c r="C43" s="13">
        <v>1.3</v>
      </c>
      <c r="D43" s="397"/>
      <c r="E43" s="13">
        <v>1.5</v>
      </c>
      <c r="F43" s="13">
        <v>1.7</v>
      </c>
      <c r="G43" s="37"/>
      <c r="H43" s="429"/>
      <c r="I43" s="430"/>
    </row>
    <row r="44" spans="1:9" ht="13.15" customHeight="1" x14ac:dyDescent="0.15">
      <c r="A44" s="393">
        <v>45312</v>
      </c>
      <c r="B44" s="68" t="s">
        <v>182</v>
      </c>
      <c r="C44" s="6" t="s">
        <v>186</v>
      </c>
      <c r="D44" s="393">
        <v>45319</v>
      </c>
      <c r="E44" s="6" t="s">
        <v>242</v>
      </c>
      <c r="F44" s="6" t="s">
        <v>936</v>
      </c>
      <c r="G44" s="404"/>
      <c r="H44" s="429"/>
      <c r="I44" s="430"/>
    </row>
    <row r="45" spans="1:9" ht="13.15" customHeight="1" x14ac:dyDescent="0.15">
      <c r="A45" s="394"/>
      <c r="B45" s="70"/>
      <c r="C45" s="7"/>
      <c r="D45" s="394"/>
      <c r="E45" s="16"/>
      <c r="F45" s="7"/>
      <c r="G45" s="404"/>
      <c r="H45" s="429"/>
      <c r="I45" s="430"/>
    </row>
    <row r="46" spans="1:9" ht="13.15" customHeight="1" x14ac:dyDescent="0.15">
      <c r="A46" s="394"/>
      <c r="B46" s="70" t="s">
        <v>183</v>
      </c>
      <c r="C46" s="7" t="s">
        <v>939</v>
      </c>
      <c r="D46" s="394"/>
      <c r="E46" s="7" t="s">
        <v>243</v>
      </c>
      <c r="F46" s="7" t="s">
        <v>247</v>
      </c>
      <c r="G46" s="404"/>
      <c r="H46" s="429"/>
      <c r="I46" s="430"/>
    </row>
    <row r="47" spans="1:9" ht="13.15" customHeight="1" x14ac:dyDescent="0.15">
      <c r="A47" s="394"/>
      <c r="B47" s="70" t="s">
        <v>184</v>
      </c>
      <c r="C47" s="7" t="s">
        <v>189</v>
      </c>
      <c r="D47" s="394"/>
      <c r="E47" s="7" t="s">
        <v>244</v>
      </c>
      <c r="F47" s="7" t="s">
        <v>248</v>
      </c>
      <c r="G47" s="404"/>
      <c r="H47" s="429"/>
      <c r="I47" s="430"/>
    </row>
    <row r="48" spans="1:9" ht="13.15" customHeight="1" thickBot="1" x14ac:dyDescent="0.2">
      <c r="A48" s="394"/>
      <c r="B48" s="76" t="s">
        <v>185</v>
      </c>
      <c r="C48" s="15" t="s">
        <v>190</v>
      </c>
      <c r="D48" s="394"/>
      <c r="E48" s="7" t="s">
        <v>245</v>
      </c>
      <c r="F48" s="7" t="s">
        <v>249</v>
      </c>
      <c r="G48" s="404"/>
      <c r="H48" s="431"/>
      <c r="I48" s="432"/>
    </row>
    <row r="49" spans="1:7" ht="13.15" customHeight="1" x14ac:dyDescent="0.15">
      <c r="A49" s="396">
        <f>A44</f>
        <v>45312</v>
      </c>
      <c r="B49" s="12">
        <v>391</v>
      </c>
      <c r="C49" s="12">
        <v>388</v>
      </c>
      <c r="D49" s="396">
        <f>D44</f>
        <v>45319</v>
      </c>
      <c r="E49" s="12">
        <v>379</v>
      </c>
      <c r="F49" s="12">
        <v>400</v>
      </c>
      <c r="G49" s="37"/>
    </row>
    <row r="50" spans="1:7" ht="13.15" customHeight="1" thickBot="1" x14ac:dyDescent="0.2">
      <c r="A50" s="397"/>
      <c r="B50" s="13">
        <v>1.3</v>
      </c>
      <c r="C50" s="13">
        <v>1.7</v>
      </c>
      <c r="D50" s="397"/>
      <c r="E50" s="13">
        <v>1.4</v>
      </c>
      <c r="F50" s="13">
        <v>1.4</v>
      </c>
      <c r="G50" s="37"/>
    </row>
  </sheetData>
  <mergeCells count="39">
    <mergeCell ref="A16:A20"/>
    <mergeCell ref="D16:D20"/>
    <mergeCell ref="G16:G20"/>
    <mergeCell ref="A9:A13"/>
    <mergeCell ref="D9:D13"/>
    <mergeCell ref="G9:G13"/>
    <mergeCell ref="A14:A15"/>
    <mergeCell ref="D14:D15"/>
    <mergeCell ref="G14:G15"/>
    <mergeCell ref="A2:A6"/>
    <mergeCell ref="D2:D6"/>
    <mergeCell ref="G2:G6"/>
    <mergeCell ref="A7:A8"/>
    <mergeCell ref="D7:D8"/>
    <mergeCell ref="G7:G8"/>
    <mergeCell ref="A21:A22"/>
    <mergeCell ref="D21:D22"/>
    <mergeCell ref="G21:G22"/>
    <mergeCell ref="A42:A43"/>
    <mergeCell ref="D42:D43"/>
    <mergeCell ref="A23:A27"/>
    <mergeCell ref="D23:D27"/>
    <mergeCell ref="G23:G27"/>
    <mergeCell ref="A28:A29"/>
    <mergeCell ref="D28:D29"/>
    <mergeCell ref="A30:A34"/>
    <mergeCell ref="D30:D34"/>
    <mergeCell ref="G30:G34"/>
    <mergeCell ref="A35:A36"/>
    <mergeCell ref="D35:D36"/>
    <mergeCell ref="A37:A41"/>
    <mergeCell ref="A49:A50"/>
    <mergeCell ref="D49:D50"/>
    <mergeCell ref="H24:I48"/>
    <mergeCell ref="D37:D41"/>
    <mergeCell ref="G37:G41"/>
    <mergeCell ref="A44:A48"/>
    <mergeCell ref="D44:D48"/>
    <mergeCell ref="G44:G48"/>
  </mergeCells>
  <phoneticPr fontId="3"/>
  <conditionalFormatting sqref="H24:I48">
    <cfRule type="cellIs" dxfId="25" priority="1" stopIfTrue="1" operator="equal">
      <formula>0</formula>
    </cfRule>
    <cfRule type="containsErrors" dxfId="24" priority="2" stopIfTrue="1">
      <formula>ISERROR(H24)</formula>
    </cfRule>
  </conditionalFormatting>
  <printOptions horizontalCentered="1" verticalCentered="1"/>
  <pageMargins left="0" right="0" top="0" bottom="0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デイサービス用</vt:lpstr>
      <vt:lpstr>普通メニュー前半</vt:lpstr>
      <vt:lpstr>普通メニュー後半</vt:lpstr>
      <vt:lpstr>施設メニュー前半</vt:lpstr>
      <vt:lpstr>施設メニュー後半</vt:lpstr>
      <vt:lpstr>小町メニュー前半</vt:lpstr>
      <vt:lpstr>小町メニュー後半</vt:lpstr>
      <vt:lpstr>小町大メニュー前半</vt:lpstr>
      <vt:lpstr>小町大メニュー後半</vt:lpstr>
      <vt:lpstr>指定配食メニュー前半</vt:lpstr>
      <vt:lpstr>指定配食メニュー後半</vt:lpstr>
      <vt:lpstr>配食（分量)1.1~1.7</vt:lpstr>
      <vt:lpstr>配食（分量)1.8~1.14</vt:lpstr>
      <vt:lpstr>配食（分量)1.15~1.21</vt:lpstr>
      <vt:lpstr>配食（分量)1.22~1.28</vt:lpstr>
      <vt:lpstr>配食（分量)1.29~.31</vt:lpstr>
      <vt:lpstr>北九州市</vt:lpstr>
      <vt:lpstr>使用食材・アレルギー</vt:lpstr>
      <vt:lpstr>Fメニュー</vt:lpstr>
      <vt:lpstr>詳細栄養価</vt:lpstr>
      <vt:lpstr>小町詳細栄養価</vt:lpstr>
      <vt:lpstr>小町大詳細栄養価</vt:lpstr>
      <vt:lpstr>使用食材・アレルギー!Print_Area</vt:lpstr>
      <vt:lpstr>指定配食メニュー前半!Print_Area</vt:lpstr>
      <vt:lpstr>施設メニュー後半!Print_Area</vt:lpstr>
      <vt:lpstr>施設メニュー前半!Print_Area</vt:lpstr>
      <vt:lpstr>小町メニュー前半!Print_Area</vt:lpstr>
      <vt:lpstr>小町大メニュー前半!Print_Area</vt:lpstr>
      <vt:lpstr>'配食（分量)1.1~1.7'!Print_Area</vt:lpstr>
      <vt:lpstr>'配食（分量)1.15~1.21'!Print_Area</vt:lpstr>
      <vt:lpstr>'配食（分量)1.22~1.28'!Print_Area</vt:lpstr>
      <vt:lpstr>'配食（分量)1.29~.31'!Print_Area</vt:lpstr>
      <vt:lpstr>'配食（分量)1.8~1.14'!Print_Area</vt:lpstr>
      <vt:lpstr>普通メニュー後半!Print_Area</vt:lpstr>
      <vt:lpstr>普通メニュー前半!Print_Area</vt:lpstr>
      <vt:lpstr>'配食（分量)1.1~1.7'!Print_Titles</vt:lpstr>
      <vt:lpstr>'配食（分量)1.15~1.21'!Print_Titles</vt:lpstr>
      <vt:lpstr>'配食（分量)1.22~1.28'!Print_Titles</vt:lpstr>
      <vt:lpstr>'配食（分量)1.29~.31'!Print_Titles</vt:lpstr>
      <vt:lpstr>'配食（分量)1.8~1.14'!Print_Titles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2023-11-29T03:57:32Z</dcterms:created>
  <dcterms:modified xsi:type="dcterms:W3CDTF">2023-12-28T06:45:31Z</dcterms:modified>
</cp:coreProperties>
</file>